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35" activeTab="2"/>
  </bookViews>
  <sheets>
    <sheet name="采购控制价汇总" sheetId="4" r:id="rId1"/>
    <sheet name="1漳州南所培训楼外立面改造工程" sheetId="15" r:id="rId2"/>
    <sheet name="2网球场屋盖工程 " sheetId="11" r:id="rId3"/>
    <sheet name="3云平高速所站消防设施修缮改造工程" sheetId="16" r:id="rId4"/>
  </sheets>
  <definedNames>
    <definedName name="_xlnm._FilterDatabase" localSheetId="3" hidden="1">'3云平高速所站消防设施修缮改造工程'!$A$1:$H$1048525</definedName>
    <definedName name="_xlnm.Print_Area" localSheetId="0">采购控制价汇总!$A$1:$D$19</definedName>
    <definedName name="_xlnm._FilterDatabase" localSheetId="2" hidden="1">'2网球场屋盖工程 '!$A$1:$H$54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<sst xmlns="http://schemas.openxmlformats.org/spreadsheetml/2006/main" count="601" uniqueCount="326">
  <si>
    <t>漳州南所培训楼外立面改造、培训中心网球场屋盖改造及云平高速所站消防设施修缮改造工程
采购控制价汇总表</t>
  </si>
  <si>
    <t>序号</t>
  </si>
  <si>
    <t>项目名称</t>
  </si>
  <si>
    <t>最高控制价</t>
  </si>
  <si>
    <t>备注</t>
  </si>
  <si>
    <t>一</t>
  </si>
  <si>
    <t>漳州南所培训楼外立面改造工程</t>
  </si>
  <si>
    <t>1-1</t>
  </si>
  <si>
    <t>分部分项</t>
  </si>
  <si>
    <t>1-2</t>
  </si>
  <si>
    <t>单价措施</t>
  </si>
  <si>
    <t>1-3</t>
  </si>
  <si>
    <t>暂列金</t>
  </si>
  <si>
    <t>不可竞争费用</t>
  </si>
  <si>
    <t>二</t>
  </si>
  <si>
    <t>漳州南所培训中心网球场屋盖工程</t>
  </si>
  <si>
    <t>2-1</t>
  </si>
  <si>
    <t>2-2</t>
  </si>
  <si>
    <t>2-3</t>
  </si>
  <si>
    <t>2-4</t>
  </si>
  <si>
    <t>暂估价</t>
  </si>
  <si>
    <t>三</t>
  </si>
  <si>
    <t>云平高速所站消防设施修缮改造工程</t>
  </si>
  <si>
    <t>3-1</t>
  </si>
  <si>
    <t>3-2</t>
  </si>
  <si>
    <t>四</t>
  </si>
  <si>
    <t>安全生产费</t>
  </si>
  <si>
    <t>不可竞争性费用，按照基数（一+二+三）*2%取费，据实结算</t>
  </si>
  <si>
    <t>五</t>
  </si>
  <si>
    <t>合计（一+二+三+四）</t>
  </si>
  <si>
    <t>取整</t>
  </si>
  <si>
    <t>工程名称：漳州南所培训楼外立面改造工程</t>
  </si>
  <si>
    <t>1-1分部分项工程量清单与计价表</t>
  </si>
  <si>
    <t>项目编码</t>
  </si>
  <si>
    <t>项目特征描述</t>
  </si>
  <si>
    <t>计量单位</t>
  </si>
  <si>
    <t>工程量</t>
  </si>
  <si>
    <t>金额（元）</t>
  </si>
  <si>
    <t>综合单价</t>
  </si>
  <si>
    <t>合价</t>
  </si>
  <si>
    <t>拆除工程</t>
  </si>
  <si>
    <t>1</t>
  </si>
  <si>
    <t>011608001001</t>
  </si>
  <si>
    <t>铲除油漆涂料面</t>
  </si>
  <si>
    <t>1.拆除原有外墙面</t>
  </si>
  <si>
    <t>m2</t>
  </si>
  <si>
    <t>2</t>
  </si>
  <si>
    <t>010103002001</t>
  </si>
  <si>
    <t>余方弃置</t>
  </si>
  <si>
    <t>1.废弃料品种:建筑垃圾
2.运距:自行考虑
3.人工装车</t>
  </si>
  <si>
    <t>m3</t>
  </si>
  <si>
    <t>126.67</t>
  </si>
  <si>
    <t>墙柱面装饰与隔断、幕墙工程</t>
  </si>
  <si>
    <t>011201004002</t>
  </si>
  <si>
    <t>立面砂浆找平层</t>
  </si>
  <si>
    <t>部位：外墙面真石漆
1、质感漆面漆（计入油漆
）
2、质感漆中涂（计入油漆
）
3、质感漆底涂（计入油漆
）
4、刷封底涂料(刷封闭底漆
每平方米不少于0.2kg)（计入
油漆）
5、批刮外墙专用腻子二道
(具体详单体)(夹网格布每平
方米不少于1.5kg)（计入油漆
）
6、满布抗碱抗裂玻纤网格
布一道
7、专用界面剂(两道)
8、20厚水泥砂浆找平</t>
  </si>
  <si>
    <t>2814.83</t>
  </si>
  <si>
    <t>油漆、涂料、裱糊工程</t>
  </si>
  <si>
    <t>011406001004</t>
  </si>
  <si>
    <t>抹灰面油漆涂料</t>
  </si>
  <si>
    <t xml:space="preserve">部位：外墙面真石漆
（真石漆甲供，三棵树品牌）
1、质感漆面漆
2、质感漆中涂
3、质感漆底涂
4、刷封底涂料(刷封闭底漆
每平方米不少于0.2kg)
5、批刮外墙专用腻子二道
(具体详单体)(夹网格布每平
方米不少于1.5kg)
</t>
  </si>
  <si>
    <t>011405001001</t>
  </si>
  <si>
    <t>金属面油漆</t>
  </si>
  <si>
    <t>1.构件名称:栏杆（按三棵
树品牌）
2.除锈后新上氟碳漆</t>
  </si>
  <si>
    <t>89.64</t>
  </si>
  <si>
    <t>小计</t>
  </si>
  <si>
    <t>1-2单价措施项目清单与计价表</t>
  </si>
  <si>
    <t>011701002001</t>
  </si>
  <si>
    <t>外脚手架及垂直
封闭安全网</t>
  </si>
  <si>
    <t>1.外墙扣件式钢管脚手架(双排建筑物高度30m以内)
2.建筑物垂直封闭(阻燃安全网)</t>
  </si>
  <si>
    <t>3566.13</t>
  </si>
  <si>
    <t>1-3暂列金</t>
  </si>
  <si>
    <t>B001001</t>
  </si>
  <si>
    <t>项</t>
  </si>
  <si>
    <t>总计</t>
  </si>
  <si>
    <t>工程名称：漳州南所培训中心网球场屋盖工程</t>
  </si>
  <si>
    <t>2-1分部分项工程量清单与计价表</t>
  </si>
  <si>
    <t>土石方工程</t>
  </si>
  <si>
    <t>010101004001</t>
  </si>
  <si>
    <t>挖基坑土方</t>
  </si>
  <si>
    <t>1.土壤类别:三类土
2.挖土深度:2m以内</t>
  </si>
  <si>
    <t>201.6</t>
  </si>
  <si>
    <t>010103001001</t>
  </si>
  <si>
    <t>回填方</t>
  </si>
  <si>
    <t>1.密实度要求:按设计要求
2.填方材料品种:土
3.填方粒径要求:按设计要求</t>
  </si>
  <si>
    <t>167.57</t>
  </si>
  <si>
    <t>1.废弃料品种:土
2.运距:自行考虑</t>
  </si>
  <si>
    <t>8.99</t>
  </si>
  <si>
    <t>混凝土及钢筋混凝土工程</t>
  </si>
  <si>
    <t>010501001001</t>
  </si>
  <si>
    <t>垫层</t>
  </si>
  <si>
    <t>1.混凝土种类（商品混凝土
、现场拌制，泵送、非泵送）
:预拌非泵送混凝土
2.混凝土强度等级:C15</t>
  </si>
  <si>
    <t>5.38</t>
  </si>
  <si>
    <t>010501003002</t>
  </si>
  <si>
    <t>独立基础</t>
  </si>
  <si>
    <t>1.混凝土种类（商品混凝土
、现场拌制，泵送、非泵送）
:预拌非泵送混凝土
2.混凝土强度等级:C25</t>
  </si>
  <si>
    <t>21.12</t>
  </si>
  <si>
    <t>010502001002</t>
  </si>
  <si>
    <t>矩形柱</t>
  </si>
  <si>
    <t>5.52</t>
  </si>
  <si>
    <t>010515001003</t>
  </si>
  <si>
    <t>现浇构件钢筋</t>
  </si>
  <si>
    <t>1.现浇构件带肋钢筋HRB400以
内(直径10mm)</t>
  </si>
  <si>
    <t>t</t>
  </si>
  <si>
    <t>0.83</t>
  </si>
  <si>
    <t>010515001004</t>
  </si>
  <si>
    <t>1.现浇构件带肋钢筋HRB400以
内(直径12mm)</t>
  </si>
  <si>
    <t>0.477</t>
  </si>
  <si>
    <t>010515001006</t>
  </si>
  <si>
    <t>1.现浇构件带肋钢筋HRB400以
内(直径20mm)</t>
  </si>
  <si>
    <t>0.743</t>
  </si>
  <si>
    <t>010515001007</t>
  </si>
  <si>
    <t>1.现浇构件带肋钢筋HRB400以
内(直径22mm)</t>
  </si>
  <si>
    <t>0.364</t>
  </si>
  <si>
    <t>金属结构工程</t>
  </si>
  <si>
    <t>010603001001</t>
  </si>
  <si>
    <t>实腹钢柱</t>
  </si>
  <si>
    <t>GZ
1.钢材品种、规格
:HW250*250*9*14mm、Q235B
2.构件运输运距自行考虑</t>
  </si>
  <si>
    <t>7.945</t>
  </si>
  <si>
    <t>010604001002</t>
  </si>
  <si>
    <t>钢梁</t>
  </si>
  <si>
    <t>1.钢材品种、规格
:HW200*200*8*12、Q235B
2.构件运输运距自行考虑</t>
  </si>
  <si>
    <t>5.467</t>
  </si>
  <si>
    <t>010606001001</t>
  </si>
  <si>
    <t>钢支撑、钢拉条</t>
  </si>
  <si>
    <t>ZC(柱间支撑)
1.钢材品种、规格:φ25圆
钢
2.构件运输运距自行考虑</t>
  </si>
  <si>
    <t>0.288</t>
  </si>
  <si>
    <t>011405001002</t>
  </si>
  <si>
    <t>所有钢构件
1.喷砂除锈
2.红丹防锈漆二遍
2.两道调和漆面漆</t>
  </si>
  <si>
    <t>296.41</t>
  </si>
  <si>
    <t>1.构件名称:钢柱、柱间支
撑
2.薄涂型防火涂料、耐火极
限2.5h</t>
  </si>
  <si>
    <t>169.33</t>
  </si>
  <si>
    <t>011405001003</t>
  </si>
  <si>
    <t>1.构件名称:钢梁
2.薄涂型防火涂料、耐火极
限1.5h</t>
  </si>
  <si>
    <t>127.08</t>
  </si>
  <si>
    <t>010516002001</t>
  </si>
  <si>
    <t>预埋铁件</t>
  </si>
  <si>
    <t>1.底板:PL-20*400*500
2.φ12固定架
3.设抗剪键:14a#槽钢
4.φ12钢筋
5.M24地脚螺栓
6.具体详图纸</t>
  </si>
  <si>
    <t>0.945</t>
  </si>
  <si>
    <t>010507009001</t>
  </si>
  <si>
    <t>钢结构基底灌浆</t>
  </si>
  <si>
    <t>1.C40微膨胀自流性细石砼
二次灌浆</t>
  </si>
  <si>
    <t>0.24</t>
  </si>
  <si>
    <t>010507007001</t>
  </si>
  <si>
    <t>其他构件</t>
  </si>
  <si>
    <t>1.C20素混凝土包裹</t>
  </si>
  <si>
    <t>1.78</t>
  </si>
  <si>
    <t>040901010001</t>
  </si>
  <si>
    <t>高强螺栓</t>
  </si>
  <si>
    <t>1.M22高强螺栓（10.9S）</t>
  </si>
  <si>
    <t>套</t>
  </si>
  <si>
    <t>16</t>
  </si>
  <si>
    <t>040901010002</t>
  </si>
  <si>
    <t>1.M25花篮螺栓</t>
  </si>
  <si>
    <t>8</t>
  </si>
  <si>
    <t>遮阳棚</t>
  </si>
  <si>
    <t>1.电动遮阳棚（按投影面积
计算）
2.含电机N=1.5KW</t>
  </si>
  <si>
    <t>775.2</t>
  </si>
  <si>
    <t>041001001002</t>
  </si>
  <si>
    <t>拆除路面</t>
  </si>
  <si>
    <t>1.破除原有混凝土道路30cm</t>
  </si>
  <si>
    <t>66.56</t>
  </si>
  <si>
    <t>010103002003</t>
  </si>
  <si>
    <t>1.废弃料品种:石渣
2.运距:自行考虑</t>
  </si>
  <si>
    <t>19.97</t>
  </si>
  <si>
    <t>040203007002</t>
  </si>
  <si>
    <t>水泥混凝土</t>
  </si>
  <si>
    <t>1.混凝土强度等级:C25
2.厚度:30cm</t>
  </si>
  <si>
    <t>电气工程</t>
  </si>
  <si>
    <t>030411001001</t>
  </si>
  <si>
    <t>配管</t>
  </si>
  <si>
    <t>1.埋地敷设公称直径(≤
25mm)</t>
  </si>
  <si>
    <t>m</t>
  </si>
  <si>
    <t>50</t>
  </si>
  <si>
    <t>030409008001</t>
  </si>
  <si>
    <t>等电位端子箱、
测试板</t>
  </si>
  <si>
    <t>1.等电位装置安装总等电位
端子箱(明装)</t>
  </si>
  <si>
    <t>台</t>
  </si>
  <si>
    <t>030411004001</t>
  </si>
  <si>
    <t>配线</t>
  </si>
  <si>
    <t>1.管内穿线WDZB-BYJ-4</t>
  </si>
  <si>
    <t>150</t>
  </si>
  <si>
    <t>2-2单价措施项目清单与计价表</t>
  </si>
  <si>
    <t>011705001001</t>
  </si>
  <si>
    <t>大型机械设备进
出场及安拆</t>
  </si>
  <si>
    <t>1.履带式单斗挖掘机进出场费
(1m3以外)
2.履带式推土机进出场费
(90kW以内)</t>
  </si>
  <si>
    <t>011702033002</t>
  </si>
  <si>
    <t>垫层模板</t>
  </si>
  <si>
    <t>1.垫层</t>
  </si>
  <si>
    <t>12.16</t>
  </si>
  <si>
    <t>011702001001</t>
  </si>
  <si>
    <t>基础模板</t>
  </si>
  <si>
    <t>1.基础类型:独立基础</t>
  </si>
  <si>
    <t>54.4</t>
  </si>
  <si>
    <t>011702002002</t>
  </si>
  <si>
    <t>柱模板</t>
  </si>
  <si>
    <t>1.独立矩形柱模板</t>
  </si>
  <si>
    <t>40.48</t>
  </si>
  <si>
    <t>2-3暂列金</t>
  </si>
  <si>
    <t>B001002</t>
  </si>
  <si>
    <t>2-4暂估价</t>
  </si>
  <si>
    <t>B001003</t>
  </si>
  <si>
    <t>木栈道拆除及恢复</t>
  </si>
  <si>
    <t>工程名称：云平高速所站消防设施修缮改造工程</t>
  </si>
  <si>
    <t>3-1分部分项工程量清单与计价表</t>
  </si>
  <si>
    <t>金  额（元）</t>
  </si>
  <si>
    <t>合  价</t>
  </si>
  <si>
    <t>霞寨所</t>
  </si>
  <si>
    <t>010507001001</t>
  </si>
  <si>
    <t>散水、坡道</t>
  </si>
  <si>
    <t>1.C20水泥面层墙角护坡（
12J003-4A、4B/A1） (碎石垫
层)</t>
  </si>
  <si>
    <t>42</t>
  </si>
  <si>
    <t>010507003001</t>
  </si>
  <si>
    <t>电缆沟、地沟、
明暗沟</t>
  </si>
  <si>
    <t>1.C20混凝土暗沟（12J003-
10/A3、a/A2） ( 混凝土盖板
  300×400)</t>
  </si>
  <si>
    <t>44</t>
  </si>
  <si>
    <t>3</t>
  </si>
  <si>
    <t>04BGQ0405001</t>
  </si>
  <si>
    <t>裂缝、点堵漏</t>
  </si>
  <si>
    <t>1.打防水针</t>
  </si>
  <si>
    <t>处</t>
  </si>
  <si>
    <t>36</t>
  </si>
  <si>
    <t>九峰所</t>
  </si>
  <si>
    <t>010507001002</t>
  </si>
  <si>
    <t>010507003002</t>
  </si>
  <si>
    <t>04BGQ0405002</t>
  </si>
  <si>
    <t>坂仔所</t>
  </si>
  <si>
    <t>04BGQ0405003</t>
  </si>
  <si>
    <t>长乐所</t>
  </si>
  <si>
    <t>04BGQ0405004</t>
  </si>
  <si>
    <t>坂仔收费站</t>
  </si>
  <si>
    <t>030404017006</t>
  </si>
  <si>
    <t>配电箱</t>
  </si>
  <si>
    <t>1.消防控制柜</t>
  </si>
  <si>
    <t>030404017001</t>
  </si>
  <si>
    <t>1.消防巡检</t>
  </si>
  <si>
    <t>030404017002</t>
  </si>
  <si>
    <t>1.双电源控制柜</t>
  </si>
  <si>
    <t>030109001003</t>
  </si>
  <si>
    <t>离心式泵</t>
  </si>
  <si>
    <t xml:space="preserve">  1.消防水泵 流量42m3/h，
扬程93m，功率18.5kw
  2.发电机、电动机检查接线
工程 交流异步电动机 (功率
≤30kW)</t>
  </si>
  <si>
    <t>030109001001</t>
  </si>
  <si>
    <t xml:space="preserve">  1.稳压泵 流量6.5m3/h，扬
程6m，功率1.5kw
  2.发电机、电动机检查接线
工程 交流异步电动机 (功率
≤3kW)</t>
  </si>
  <si>
    <t>030404017003</t>
  </si>
  <si>
    <t>1.稳压控制柜</t>
  </si>
  <si>
    <t>030109011002</t>
  </si>
  <si>
    <t>潜水泵</t>
  </si>
  <si>
    <t xml:space="preserve">  1.污水泵 80WQ-40-15，流
量40m3/h，扬程15
  2.发电机、电动机检查接线
工程 交流异步电动机 (功率
≤3kW)</t>
  </si>
  <si>
    <t>030404017004</t>
  </si>
  <si>
    <t>1.污水控制柜</t>
  </si>
  <si>
    <t>031001007001</t>
  </si>
  <si>
    <t>复合管</t>
  </si>
  <si>
    <t>1.给排水管道 室外 钢骨架塑
料复合管(电熔连接) 外径
(110mm以内)</t>
  </si>
  <si>
    <t>85</t>
  </si>
  <si>
    <t>03B001001</t>
  </si>
  <si>
    <t>挖填土方及破路
、修复</t>
  </si>
  <si>
    <t>1.挖填土方及破路、修复</t>
  </si>
  <si>
    <t>040101002001</t>
  </si>
  <si>
    <t>挖沟槽土方</t>
  </si>
  <si>
    <t xml:space="preserve"> </t>
  </si>
  <si>
    <t>68</t>
  </si>
  <si>
    <t>040103001001</t>
  </si>
  <si>
    <t>填方</t>
  </si>
  <si>
    <t>58.83</t>
  </si>
  <si>
    <t>040305001001</t>
  </si>
  <si>
    <t>8.5</t>
  </si>
  <si>
    <t>火田收费站</t>
  </si>
  <si>
    <t>030109001006</t>
  </si>
  <si>
    <t>030109001007</t>
  </si>
  <si>
    <t>031001007002</t>
  </si>
  <si>
    <t>88</t>
  </si>
  <si>
    <t>03B001002</t>
  </si>
  <si>
    <t>040101002002</t>
  </si>
  <si>
    <t>70.4</t>
  </si>
  <si>
    <t>040103001002</t>
  </si>
  <si>
    <t>60.91</t>
  </si>
  <si>
    <t>040305001002</t>
  </si>
  <si>
    <t>8.8</t>
  </si>
  <si>
    <t>九峰收费站</t>
  </si>
  <si>
    <t>030404019004</t>
  </si>
  <si>
    <t>控制开关</t>
  </si>
  <si>
    <t>1.消防控制面板 37kw</t>
  </si>
  <si>
    <t>个</t>
  </si>
  <si>
    <t>030404019001</t>
  </si>
  <si>
    <t xml:space="preserve">  1.电源开关 In100A</t>
  </si>
  <si>
    <t>030404019002</t>
  </si>
  <si>
    <t xml:space="preserve">  1.接触器 CJX2-5011</t>
  </si>
  <si>
    <t>4</t>
  </si>
  <si>
    <t>030109011003</t>
  </si>
  <si>
    <t>下河收费站</t>
  </si>
  <si>
    <t>030109001008</t>
  </si>
  <si>
    <t>031001007004</t>
  </si>
  <si>
    <t>87</t>
  </si>
  <si>
    <t>03B001004</t>
  </si>
  <si>
    <t>040101002003</t>
  </si>
  <si>
    <t>69.6</t>
  </si>
  <si>
    <t>040103001003</t>
  </si>
  <si>
    <t>60.22</t>
  </si>
  <si>
    <t>040305001003</t>
  </si>
  <si>
    <t>8.7</t>
  </si>
  <si>
    <t>霞寨收费站</t>
  </si>
  <si>
    <t>031003003002</t>
  </si>
  <si>
    <t>焊接法兰阀门</t>
  </si>
  <si>
    <t>1.消音止回阀 DN80</t>
  </si>
  <si>
    <t>030404019003</t>
  </si>
  <si>
    <t>031001007003</t>
  </si>
  <si>
    <t>82</t>
  </si>
  <si>
    <t>03B001003</t>
  </si>
  <si>
    <t>040101002004</t>
  </si>
  <si>
    <t>65.6</t>
  </si>
  <si>
    <t>040103001004</t>
  </si>
  <si>
    <t>64.96</t>
  </si>
  <si>
    <t>040305001004</t>
  </si>
  <si>
    <t>8.2</t>
  </si>
  <si>
    <t>六</t>
  </si>
  <si>
    <t>安后收费站</t>
  </si>
  <si>
    <t>031001007006</t>
  </si>
  <si>
    <t>70</t>
  </si>
  <si>
    <t>03B001006</t>
  </si>
  <si>
    <t>040101002005</t>
  </si>
  <si>
    <t>56</t>
  </si>
  <si>
    <t>040103001005</t>
  </si>
  <si>
    <t>48.45</t>
  </si>
  <si>
    <t>040305001005</t>
  </si>
  <si>
    <t>7</t>
  </si>
  <si>
    <t>3-2暂列金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</si>
</sst>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8"/>
      <name val="Arial"/>
      <charset val="0"/>
    </font>
    <font>
      <b/>
      <sz val="17"/>
      <name val="新宋体"/>
      <charset val="134"/>
    </font>
    <font>
      <b/>
      <sz val="16"/>
      <name val="新宋体"/>
      <charset val="134"/>
    </font>
    <font>
      <sz val="10"/>
      <color indexed="8"/>
      <name val="新宋体"/>
      <charset val="134"/>
    </font>
    <font>
      <sz val="8.5"/>
      <color indexed="8"/>
      <name val="新宋体"/>
      <charset val="134"/>
    </font>
    <font>
      <sz val="8.5"/>
      <name val="新宋体"/>
      <charset val="134"/>
    </font>
    <font>
      <sz val="9"/>
      <name val="新宋体"/>
      <charset val="134"/>
    </font>
    <font>
      <b/>
      <sz val="9"/>
      <name val="新宋体"/>
      <charset val="134"/>
    </font>
    <font>
      <b/>
      <sz val="8.5"/>
      <name val="新宋体"/>
      <charset val="134"/>
    </font>
    <font>
      <b/>
      <sz val="16"/>
      <color indexed="8"/>
      <name val="新宋体"/>
      <charset val="134"/>
    </font>
    <font>
      <sz val="10"/>
      <name val="新宋体"/>
      <charset val="134"/>
    </font>
    <font>
      <sz val="9"/>
      <color indexed="8"/>
      <name val="新宋体"/>
      <charset val="134"/>
    </font>
    <font>
      <b/>
      <sz val="9"/>
      <color indexed="8"/>
      <name val="新宋体"/>
      <charset val="134"/>
    </font>
    <font>
      <b/>
      <sz val="8.5"/>
      <color indexed="8"/>
      <name val="新宋体"/>
      <charset val="134"/>
    </font>
    <font>
      <b/>
      <sz val="17"/>
      <color indexed="8"/>
      <name val="新宋体"/>
      <charset val="134"/>
    </font>
    <font>
      <b/>
      <sz val="11"/>
      <name val="Calibri"/>
      <charset val="0"/>
    </font>
    <font>
      <sz val="11"/>
      <name val="Calibri"/>
      <charset val="0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21" applyNumberFormat="0" applyAlignment="0" applyProtection="0">
      <alignment vertical="center"/>
    </xf>
    <xf numFmtId="0" fontId="33" fillId="4" borderId="22" applyNumberFormat="0" applyAlignment="0" applyProtection="0">
      <alignment vertical="center"/>
    </xf>
    <xf numFmtId="0" fontId="34" fillId="4" borderId="21" applyNumberFormat="0" applyAlignment="0" applyProtection="0">
      <alignment vertical="center"/>
    </xf>
    <xf numFmtId="0" fontId="35" fillId="5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</cellStyleXfs>
  <cellXfs count="8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vertical="center" wrapText="1"/>
    </xf>
    <xf numFmtId="0" fontId="7" fillId="0" borderId="5" xfId="0" applyNumberFormat="1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right" vertical="center" wrapText="1"/>
    </xf>
    <xf numFmtId="176" fontId="6" fillId="0" borderId="3" xfId="0" applyNumberFormat="1" applyFont="1" applyFill="1" applyBorder="1" applyAlignment="1">
      <alignment horizontal="right" vertical="center" wrapText="1"/>
    </xf>
    <xf numFmtId="176" fontId="7" fillId="0" borderId="5" xfId="0" applyNumberFormat="1" applyFont="1" applyFill="1" applyBorder="1" applyAlignment="1">
      <alignment horizontal="right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left" vertical="top" wrapText="1"/>
    </xf>
    <xf numFmtId="0" fontId="7" fillId="0" borderId="4" xfId="0" applyNumberFormat="1" applyFont="1" applyFill="1" applyBorder="1" applyAlignment="1">
      <alignment horizontal="right" vertical="center" wrapText="1"/>
    </xf>
    <xf numFmtId="176" fontId="6" fillId="0" borderId="5" xfId="0" applyNumberFormat="1" applyFont="1" applyFill="1" applyBorder="1" applyAlignment="1">
      <alignment horizontal="right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righ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13" xfId="0" applyNumberFormat="1" applyFont="1" applyFill="1" applyBorder="1" applyAlignment="1">
      <alignment horizontal="center" vertical="center" wrapText="1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right" vertical="center" wrapText="1"/>
    </xf>
    <xf numFmtId="176" fontId="7" fillId="0" borderId="4" xfId="0" applyNumberFormat="1" applyFont="1" applyFill="1" applyBorder="1" applyAlignment="1">
      <alignment horizontal="right" vertical="center" wrapText="1"/>
    </xf>
    <xf numFmtId="0" fontId="14" fillId="0" borderId="3" xfId="0" applyNumberFormat="1" applyFont="1" applyFill="1" applyBorder="1" applyAlignment="1">
      <alignment horizontal="right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top" wrapText="1"/>
    </xf>
    <xf numFmtId="0" fontId="7" fillId="0" borderId="3" xfId="0" applyNumberFormat="1" applyFont="1" applyFill="1" applyBorder="1" applyAlignment="1">
      <alignment horizontal="right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right" vertical="center" wrapText="1"/>
    </xf>
    <xf numFmtId="0" fontId="16" fillId="0" borderId="15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16" fillId="0" borderId="16" xfId="0" applyNumberFormat="1" applyFont="1" applyFill="1" applyBorder="1" applyAlignment="1">
      <alignment horizontal="center"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17" fillId="0" borderId="0" xfId="49" applyFont="1" applyFill="1" applyBorder="1" applyAlignment="1"/>
    <xf numFmtId="0" fontId="0" fillId="0" borderId="0" xfId="0" applyFill="1" applyAlignment="1">
      <alignment vertical="center"/>
    </xf>
    <xf numFmtId="0" fontId="18" fillId="0" borderId="0" xfId="49" applyFont="1" applyFill="1" applyBorder="1" applyAlignment="1"/>
    <xf numFmtId="0" fontId="19" fillId="0" borderId="0" xfId="0" applyFont="1" applyFill="1" applyBorder="1" applyAlignment="1">
      <alignment horizontal="center" vertical="center" wrapText="1"/>
    </xf>
    <xf numFmtId="177" fontId="19" fillId="0" borderId="0" xfId="0" applyNumberFormat="1" applyFont="1" applyFill="1" applyBorder="1" applyAlignment="1">
      <alignment horizontal="center" vertical="center" wrapText="1"/>
    </xf>
    <xf numFmtId="177" fontId="18" fillId="0" borderId="0" xfId="49" applyNumberFormat="1" applyFont="1" applyFill="1" applyBorder="1" applyAlignment="1"/>
    <xf numFmtId="0" fontId="20" fillId="0" borderId="4" xfId="49" applyFont="1" applyFill="1" applyBorder="1" applyAlignment="1">
      <alignment horizontal="center" vertical="center"/>
    </xf>
    <xf numFmtId="177" fontId="20" fillId="0" borderId="4" xfId="49" applyNumberFormat="1" applyFont="1" applyFill="1" applyBorder="1" applyAlignment="1">
      <alignment horizontal="center" vertical="center"/>
    </xf>
    <xf numFmtId="0" fontId="20" fillId="0" borderId="4" xfId="49" applyFont="1" applyFill="1" applyBorder="1" applyAlignment="1">
      <alignment horizontal="center" vertical="center" wrapText="1"/>
    </xf>
    <xf numFmtId="176" fontId="20" fillId="0" borderId="4" xfId="49" applyNumberFormat="1" applyFont="1" applyFill="1" applyBorder="1" applyAlignment="1">
      <alignment horizontal="center" vertical="center"/>
    </xf>
    <xf numFmtId="49" fontId="21" fillId="0" borderId="4" xfId="49" applyNumberFormat="1" applyFont="1" applyFill="1" applyBorder="1" applyAlignment="1">
      <alignment horizontal="center" vertical="center"/>
    </xf>
    <xf numFmtId="0" fontId="21" fillId="0" borderId="4" xfId="49" applyFont="1" applyFill="1" applyBorder="1" applyAlignment="1">
      <alignment horizontal="center" vertical="center"/>
    </xf>
    <xf numFmtId="176" fontId="21" fillId="0" borderId="4" xfId="49" applyNumberFormat="1" applyFont="1" applyFill="1" applyBorder="1" applyAlignment="1">
      <alignment horizontal="center" vertical="center"/>
    </xf>
    <xf numFmtId="0" fontId="22" fillId="0" borderId="4" xfId="49" applyFont="1" applyFill="1" applyBorder="1" applyAlignment="1">
      <alignment horizontal="center" vertical="center"/>
    </xf>
    <xf numFmtId="0" fontId="23" fillId="0" borderId="0" xfId="49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view="pageBreakPreview" zoomScaleNormal="85" topLeftCell="A4" workbookViewId="0">
      <selection activeCell="D12" sqref="D12"/>
    </sheetView>
  </sheetViews>
  <sheetFormatPr defaultColWidth="8" defaultRowHeight="15" outlineLevelCol="5"/>
  <cols>
    <col min="1" max="1" width="8.625" style="67" customWidth="1"/>
    <col min="2" max="2" width="32.9333333333333" style="67" customWidth="1"/>
    <col min="3" max="3" width="17.5" style="67" customWidth="1"/>
    <col min="4" max="4" width="24.875" style="67" customWidth="1"/>
    <col min="5" max="5" width="8" style="67"/>
    <col min="6" max="6" width="11.125" style="67"/>
    <col min="7" max="7" width="9.25833333333333" style="67"/>
    <col min="8" max="16384" width="8" style="67"/>
  </cols>
  <sheetData>
    <row r="1" ht="78" customHeight="1" spans="1:4">
      <c r="A1" s="68" t="s">
        <v>0</v>
      </c>
      <c r="B1" s="68"/>
      <c r="C1" s="69"/>
      <c r="D1" s="68"/>
    </row>
    <row r="2" spans="3:3">
      <c r="C2" s="70"/>
    </row>
    <row r="3" ht="29" customHeight="1" spans="1:4">
      <c r="A3" s="71" t="s">
        <v>1</v>
      </c>
      <c r="B3" s="71" t="s">
        <v>2</v>
      </c>
      <c r="C3" s="72" t="s">
        <v>3</v>
      </c>
      <c r="D3" s="71" t="s">
        <v>4</v>
      </c>
    </row>
    <row r="4" s="65" customFormat="1" ht="53" customHeight="1" spans="1:4">
      <c r="A4" s="71" t="s">
        <v>5</v>
      </c>
      <c r="B4" s="73" t="s">
        <v>6</v>
      </c>
      <c r="C4" s="74">
        <f>C5+C6+C7</f>
        <v>739843.24</v>
      </c>
      <c r="D4" s="71"/>
    </row>
    <row r="5" s="65" customFormat="1" ht="30" customHeight="1" spans="1:4">
      <c r="A5" s="75" t="s">
        <v>7</v>
      </c>
      <c r="B5" s="76" t="s">
        <v>8</v>
      </c>
      <c r="C5" s="77">
        <f>'1漳州南所培训楼外立面改造工程'!H13</f>
        <v>505731.37</v>
      </c>
      <c r="D5" s="71"/>
    </row>
    <row r="6" s="65" customFormat="1" ht="30" customHeight="1" spans="1:4">
      <c r="A6" s="75" t="s">
        <v>9</v>
      </c>
      <c r="B6" s="76" t="s">
        <v>10</v>
      </c>
      <c r="C6" s="77">
        <f>'1漳州南所培训楼外立面改造工程'!H18</f>
        <v>189111.87</v>
      </c>
      <c r="D6" s="71"/>
    </row>
    <row r="7" s="65" customFormat="1" ht="30" customHeight="1" spans="1:4">
      <c r="A7" s="75" t="s">
        <v>11</v>
      </c>
      <c r="B7" s="76" t="s">
        <v>12</v>
      </c>
      <c r="C7" s="77">
        <v>45000</v>
      </c>
      <c r="D7" s="71" t="s">
        <v>13</v>
      </c>
    </row>
    <row r="8" s="65" customFormat="1" ht="48" customHeight="1" spans="1:4">
      <c r="A8" s="71" t="s">
        <v>14</v>
      </c>
      <c r="B8" s="71" t="s">
        <v>15</v>
      </c>
      <c r="C8" s="74">
        <f>C9+C10+C11+C12</f>
        <v>431993.89</v>
      </c>
      <c r="D8" s="71"/>
    </row>
    <row r="9" ht="37" customHeight="1" spans="1:4">
      <c r="A9" s="75" t="s">
        <v>16</v>
      </c>
      <c r="B9" s="76" t="s">
        <v>8</v>
      </c>
      <c r="C9" s="77">
        <f>'2网球场屋盖工程 '!H38</f>
        <v>381528.76</v>
      </c>
      <c r="D9" s="78"/>
    </row>
    <row r="10" ht="34" customHeight="1" spans="1:6">
      <c r="A10" s="75" t="s">
        <v>17</v>
      </c>
      <c r="B10" s="76" t="s">
        <v>10</v>
      </c>
      <c r="C10" s="77">
        <f>'2网球场屋盖工程 '!H50</f>
        <v>10465.13</v>
      </c>
      <c r="D10" s="78"/>
      <c r="F10" s="65"/>
    </row>
    <row r="11" customFormat="1" ht="34" customHeight="1" spans="1:6">
      <c r="A11" s="75" t="s">
        <v>18</v>
      </c>
      <c r="B11" s="76" t="s">
        <v>12</v>
      </c>
      <c r="C11" s="77">
        <v>20000</v>
      </c>
      <c r="D11" s="71" t="s">
        <v>13</v>
      </c>
      <c r="F11" s="65"/>
    </row>
    <row r="12" customFormat="1" ht="34" customHeight="1" spans="1:6">
      <c r="A12" s="75" t="s">
        <v>19</v>
      </c>
      <c r="B12" s="76" t="s">
        <v>20</v>
      </c>
      <c r="C12" s="77">
        <v>20000</v>
      </c>
      <c r="D12" s="71" t="s">
        <v>13</v>
      </c>
      <c r="F12" s="65"/>
    </row>
    <row r="13" s="65" customFormat="1" ht="48" customHeight="1" spans="1:4">
      <c r="A13" s="71" t="s">
        <v>21</v>
      </c>
      <c r="B13" s="71" t="s">
        <v>22</v>
      </c>
      <c r="C13" s="74">
        <f>C14+C15</f>
        <v>286833.16</v>
      </c>
      <c r="D13" s="71"/>
    </row>
    <row r="14" s="66" customFormat="1" ht="36" customHeight="1" spans="1:6">
      <c r="A14" s="75" t="s">
        <v>23</v>
      </c>
      <c r="B14" s="76" t="s">
        <v>8</v>
      </c>
      <c r="C14" s="77">
        <f>'3云平高速所站消防设施修缮改造工程'!H65</f>
        <v>266833.16</v>
      </c>
      <c r="D14" s="71"/>
      <c r="F14" s="65"/>
    </row>
    <row r="15" s="66" customFormat="1" ht="35" customHeight="1" spans="1:6">
      <c r="A15" s="75" t="s">
        <v>24</v>
      </c>
      <c r="B15" s="76" t="s">
        <v>12</v>
      </c>
      <c r="C15" s="77">
        <v>20000</v>
      </c>
      <c r="D15" s="71" t="s">
        <v>13</v>
      </c>
      <c r="F15" s="65"/>
    </row>
    <row r="16" s="65" customFormat="1" ht="46" customHeight="1" spans="1:4">
      <c r="A16" s="71" t="s">
        <v>25</v>
      </c>
      <c r="B16" s="71" t="s">
        <v>26</v>
      </c>
      <c r="C16" s="74">
        <v>30000</v>
      </c>
      <c r="D16" s="73" t="s">
        <v>27</v>
      </c>
    </row>
    <row r="17" s="65" customFormat="1" ht="40" customHeight="1" spans="1:4">
      <c r="A17" s="71" t="s">
        <v>28</v>
      </c>
      <c r="B17" s="71" t="s">
        <v>29</v>
      </c>
      <c r="C17" s="72">
        <f>C16+C8+C13+C4</f>
        <v>1488670</v>
      </c>
      <c r="D17" s="71" t="s">
        <v>30</v>
      </c>
    </row>
    <row r="18" ht="33" customHeight="1" spans="1:4">
      <c r="A18" s="78"/>
      <c r="B18" s="78"/>
      <c r="C18" s="78"/>
      <c r="D18" s="78"/>
    </row>
    <row r="19" ht="48" customHeight="1" spans="2:3">
      <c r="B19" s="79"/>
      <c r="C19" s="79"/>
    </row>
    <row r="20" ht="48" customHeight="1"/>
  </sheetData>
  <mergeCells count="1">
    <mergeCell ref="A1:D1"/>
  </mergeCells>
  <pageMargins left="0.75" right="0.75" top="1" bottom="1" header="0.511805555555556" footer="0.511805555555556"/>
  <pageSetup paperSize="9" scale="94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SheetLayoutView="60" topLeftCell="A11" workbookViewId="0">
      <selection activeCell="A23" sqref="$A23:$XFD23"/>
    </sheetView>
  </sheetViews>
  <sheetFormatPr defaultColWidth="8" defaultRowHeight="12.75" outlineLevelCol="7"/>
  <cols>
    <col min="1" max="1" width="4.5" style="2" customWidth="1"/>
    <col min="2" max="2" width="11.5416666666667" style="2" customWidth="1"/>
    <col min="3" max="3" width="12.925" style="2" customWidth="1"/>
    <col min="4" max="4" width="22.3833333333333" style="2" customWidth="1"/>
    <col min="5" max="5" width="4.5" style="2" customWidth="1"/>
    <col min="6" max="6" width="8.65833333333333" style="2" customWidth="1"/>
    <col min="7" max="7" width="8.31666666666667" style="1" customWidth="1"/>
    <col min="8" max="8" width="9.23333333333333" style="2" customWidth="1"/>
    <col min="9" max="16384" width="8" style="2"/>
  </cols>
  <sheetData>
    <row r="1" s="1" customFormat="1" ht="33" customHeight="1" spans="1:8">
      <c r="A1" s="25" t="s">
        <v>31</v>
      </c>
      <c r="B1" s="25"/>
      <c r="C1" s="25"/>
      <c r="D1" s="25"/>
      <c r="E1" s="25"/>
      <c r="F1" s="25"/>
      <c r="G1" s="25"/>
      <c r="H1" s="25"/>
    </row>
    <row r="2" s="1" customFormat="1" ht="28" customHeight="1" spans="1:8">
      <c r="A2" s="48" t="s">
        <v>32</v>
      </c>
      <c r="B2" s="48"/>
      <c r="C2" s="48"/>
      <c r="D2" s="48"/>
      <c r="E2" s="48"/>
      <c r="F2" s="48"/>
      <c r="G2" s="18"/>
      <c r="H2" s="48"/>
    </row>
    <row r="3" ht="17.25" customHeight="1" spans="1:8">
      <c r="A3" s="5" t="s">
        <v>1</v>
      </c>
      <c r="B3" s="5" t="s">
        <v>33</v>
      </c>
      <c r="C3" s="5" t="s">
        <v>2</v>
      </c>
      <c r="D3" s="5" t="s">
        <v>34</v>
      </c>
      <c r="E3" s="5" t="s">
        <v>35</v>
      </c>
      <c r="F3" s="5" t="s">
        <v>36</v>
      </c>
      <c r="G3" s="49" t="s">
        <v>37</v>
      </c>
      <c r="H3" s="6"/>
    </row>
    <row r="4" ht="25" customHeight="1" spans="1:8">
      <c r="A4" s="5"/>
      <c r="B4" s="5"/>
      <c r="C4" s="5"/>
      <c r="D4" s="5"/>
      <c r="E4" s="5"/>
      <c r="F4" s="5"/>
      <c r="G4" s="50" t="s">
        <v>38</v>
      </c>
      <c r="H4" s="5" t="s">
        <v>39</v>
      </c>
    </row>
    <row r="5" ht="15.75" customHeight="1" spans="1:8">
      <c r="A5" s="7" t="s">
        <v>5</v>
      </c>
      <c r="B5" s="31" t="s">
        <v>40</v>
      </c>
      <c r="C5" s="32"/>
      <c r="D5" s="32"/>
      <c r="E5" s="32"/>
      <c r="F5" s="33"/>
      <c r="G5" s="13"/>
      <c r="H5" s="51"/>
    </row>
    <row r="6" ht="15.75" customHeight="1" spans="1:8">
      <c r="A6" s="7" t="s">
        <v>41</v>
      </c>
      <c r="B6" s="11" t="s">
        <v>42</v>
      </c>
      <c r="C6" s="11" t="s">
        <v>43</v>
      </c>
      <c r="D6" s="12" t="s">
        <v>44</v>
      </c>
      <c r="E6" s="7" t="s">
        <v>45</v>
      </c>
      <c r="F6" s="13">
        <v>2814.83</v>
      </c>
      <c r="G6" s="13">
        <v>17.75</v>
      </c>
      <c r="H6" s="36">
        <f>ROUND(F6*G6,2)</f>
        <v>49963.23</v>
      </c>
    </row>
    <row r="7" ht="35.25" customHeight="1" spans="1:8">
      <c r="A7" s="7" t="s">
        <v>46</v>
      </c>
      <c r="B7" s="11" t="s">
        <v>47</v>
      </c>
      <c r="C7" s="11" t="s">
        <v>48</v>
      </c>
      <c r="D7" s="12" t="s">
        <v>49</v>
      </c>
      <c r="E7" s="7" t="s">
        <v>50</v>
      </c>
      <c r="F7" s="13" t="s">
        <v>51</v>
      </c>
      <c r="G7" s="13">
        <v>45.66</v>
      </c>
      <c r="H7" s="36">
        <f>ROUND(F7*G7,2)</f>
        <v>5783.75</v>
      </c>
    </row>
    <row r="8" ht="15.75" customHeight="1" spans="1:8">
      <c r="A8" s="7" t="s">
        <v>14</v>
      </c>
      <c r="B8" s="31" t="s">
        <v>52</v>
      </c>
      <c r="C8" s="32"/>
      <c r="D8" s="32"/>
      <c r="E8" s="32"/>
      <c r="F8" s="33"/>
      <c r="G8" s="13"/>
      <c r="H8" s="36"/>
    </row>
    <row r="9" ht="203.75" customHeight="1" spans="1:8">
      <c r="A9" s="7">
        <v>3</v>
      </c>
      <c r="B9" s="11" t="s">
        <v>53</v>
      </c>
      <c r="C9" s="11" t="s">
        <v>54</v>
      </c>
      <c r="D9" s="12" t="s">
        <v>55</v>
      </c>
      <c r="E9" s="7" t="s">
        <v>45</v>
      </c>
      <c r="F9" s="13" t="s">
        <v>56</v>
      </c>
      <c r="G9" s="13">
        <v>80.43</v>
      </c>
      <c r="H9" s="36">
        <f>ROUND(F9*G9,2)</f>
        <v>226396.78</v>
      </c>
    </row>
    <row r="10" ht="15.75" customHeight="1" spans="1:8">
      <c r="A10" s="7" t="s">
        <v>21</v>
      </c>
      <c r="B10" s="31" t="s">
        <v>57</v>
      </c>
      <c r="C10" s="32"/>
      <c r="D10" s="32"/>
      <c r="E10" s="32"/>
      <c r="F10" s="33"/>
      <c r="G10" s="13"/>
      <c r="H10" s="36"/>
    </row>
    <row r="11" s="1" customFormat="1" ht="111" customHeight="1" spans="1:8">
      <c r="A11" s="52">
        <v>4</v>
      </c>
      <c r="B11" s="53" t="s">
        <v>58</v>
      </c>
      <c r="C11" s="53" t="s">
        <v>59</v>
      </c>
      <c r="D11" s="54" t="s">
        <v>60</v>
      </c>
      <c r="E11" s="52" t="s">
        <v>45</v>
      </c>
      <c r="F11" s="55" t="s">
        <v>56</v>
      </c>
      <c r="G11" s="13">
        <v>74.83</v>
      </c>
      <c r="H11" s="36">
        <f>ROUND(F11*G11,2)</f>
        <v>210633.73</v>
      </c>
    </row>
    <row r="12" ht="35.25" customHeight="1" spans="1:8">
      <c r="A12" s="7">
        <v>5</v>
      </c>
      <c r="B12" s="11" t="s">
        <v>61</v>
      </c>
      <c r="C12" s="11" t="s">
        <v>62</v>
      </c>
      <c r="D12" s="12" t="s">
        <v>63</v>
      </c>
      <c r="E12" s="7" t="s">
        <v>45</v>
      </c>
      <c r="F12" s="13" t="s">
        <v>64</v>
      </c>
      <c r="G12" s="13">
        <v>144.51</v>
      </c>
      <c r="H12" s="36">
        <f>ROUND(F12*G12,2)</f>
        <v>12953.88</v>
      </c>
    </row>
    <row r="13" ht="24" customHeight="1" spans="1:8">
      <c r="A13" s="56" t="s">
        <v>65</v>
      </c>
      <c r="B13" s="57"/>
      <c r="C13" s="57"/>
      <c r="D13" s="57"/>
      <c r="E13" s="57"/>
      <c r="F13" s="57"/>
      <c r="G13" s="58"/>
      <c r="H13" s="59">
        <f>SUM(H6:H12)</f>
        <v>505731.37</v>
      </c>
    </row>
    <row r="14" ht="42" customHeight="1" spans="1:8">
      <c r="A14" s="60" t="s">
        <v>66</v>
      </c>
      <c r="B14" s="60"/>
      <c r="C14" s="60"/>
      <c r="D14" s="60"/>
      <c r="E14" s="60"/>
      <c r="F14" s="60"/>
      <c r="G14" s="61"/>
      <c r="H14" s="62"/>
    </row>
    <row r="15" ht="17.25" customHeight="1" spans="1:8">
      <c r="A15" s="5" t="s">
        <v>1</v>
      </c>
      <c r="B15" s="5" t="s">
        <v>33</v>
      </c>
      <c r="C15" s="5" t="s">
        <v>2</v>
      </c>
      <c r="D15" s="5" t="s">
        <v>34</v>
      </c>
      <c r="E15" s="5" t="s">
        <v>35</v>
      </c>
      <c r="F15" s="5" t="s">
        <v>36</v>
      </c>
      <c r="G15" s="49" t="s">
        <v>37</v>
      </c>
      <c r="H15" s="6"/>
    </row>
    <row r="16" ht="17.25" customHeight="1" spans="1:8">
      <c r="A16" s="5"/>
      <c r="B16" s="5"/>
      <c r="C16" s="5"/>
      <c r="D16" s="5"/>
      <c r="E16" s="5"/>
      <c r="F16" s="5"/>
      <c r="G16" s="50" t="s">
        <v>38</v>
      </c>
      <c r="H16" s="5" t="s">
        <v>39</v>
      </c>
    </row>
    <row r="17" s="2" customFormat="1" ht="80" customHeight="1" spans="1:8">
      <c r="A17" s="43">
        <v>6</v>
      </c>
      <c r="B17" s="44" t="s">
        <v>67</v>
      </c>
      <c r="C17" s="44" t="s">
        <v>68</v>
      </c>
      <c r="D17" s="44" t="s">
        <v>69</v>
      </c>
      <c r="E17" s="43" t="s">
        <v>45</v>
      </c>
      <c r="F17" s="45" t="s">
        <v>70</v>
      </c>
      <c r="G17" s="13">
        <v>53.03</v>
      </c>
      <c r="H17" s="36">
        <f>ROUND(F17*G17,2)</f>
        <v>189111.87</v>
      </c>
    </row>
    <row r="18" ht="26" customHeight="1" spans="1:8">
      <c r="A18" s="56" t="s">
        <v>65</v>
      </c>
      <c r="B18" s="57"/>
      <c r="C18" s="57"/>
      <c r="D18" s="57"/>
      <c r="E18" s="57"/>
      <c r="F18" s="57"/>
      <c r="G18" s="58"/>
      <c r="H18" s="59">
        <f>SUM(H17)</f>
        <v>189111.87</v>
      </c>
    </row>
    <row r="19" s="1" customFormat="1" ht="36" customHeight="1" spans="1:8">
      <c r="A19" s="8"/>
      <c r="B19" s="63" t="s">
        <v>71</v>
      </c>
      <c r="C19" s="63"/>
      <c r="D19" s="63"/>
      <c r="E19" s="63"/>
      <c r="F19" s="63"/>
      <c r="G19" s="64"/>
      <c r="H19" s="19"/>
    </row>
    <row r="20" s="1" customFormat="1" ht="15.75" customHeight="1" spans="1:8">
      <c r="A20" s="8">
        <v>7</v>
      </c>
      <c r="B20" s="8" t="s">
        <v>72</v>
      </c>
      <c r="C20" s="20" t="s">
        <v>12</v>
      </c>
      <c r="D20" s="8"/>
      <c r="E20" s="8" t="s">
        <v>73</v>
      </c>
      <c r="F20" s="8">
        <v>1</v>
      </c>
      <c r="G20" s="8">
        <v>45000</v>
      </c>
      <c r="H20" s="36">
        <f>ROUND(F20*G20,2)</f>
        <v>45000</v>
      </c>
    </row>
    <row r="21" s="1" customFormat="1" ht="15.75" customHeight="1" spans="1:8">
      <c r="A21" s="22" t="s">
        <v>74</v>
      </c>
      <c r="B21" s="23"/>
      <c r="C21" s="23"/>
      <c r="D21" s="23"/>
      <c r="E21" s="23"/>
      <c r="F21" s="23"/>
      <c r="G21" s="23"/>
      <c r="H21" s="24">
        <f>H13+H20+H18</f>
        <v>739843.24</v>
      </c>
    </row>
  </sheetData>
  <mergeCells count="24">
    <mergeCell ref="A1:H1"/>
    <mergeCell ref="A2:H2"/>
    <mergeCell ref="G3:H3"/>
    <mergeCell ref="B5:F5"/>
    <mergeCell ref="B8:F8"/>
    <mergeCell ref="B10:F10"/>
    <mergeCell ref="A13:G13"/>
    <mergeCell ref="A14:H14"/>
    <mergeCell ref="G15:H15"/>
    <mergeCell ref="A18:G18"/>
    <mergeCell ref="B19:G19"/>
    <mergeCell ref="A21:G21"/>
    <mergeCell ref="A3:A4"/>
    <mergeCell ref="A15:A16"/>
    <mergeCell ref="B3:B4"/>
    <mergeCell ref="B15:B16"/>
    <mergeCell ref="C3:C4"/>
    <mergeCell ref="C15:C16"/>
    <mergeCell ref="D3:D4"/>
    <mergeCell ref="D15:D16"/>
    <mergeCell ref="E3:E4"/>
    <mergeCell ref="E15:E16"/>
    <mergeCell ref="F3:F4"/>
    <mergeCell ref="F15:F16"/>
  </mergeCells>
  <pageMargins left="0.61" right="0.22" top="0.41" bottom="0.41" header="0" footer="0"/>
  <pageSetup paperSize="9" fitToWidth="0" fitToHeight="0" orientation="portrait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zoomScaleSheetLayoutView="60" topLeftCell="A37" workbookViewId="0">
      <selection activeCell="D54" sqref="D54"/>
    </sheetView>
  </sheetViews>
  <sheetFormatPr defaultColWidth="8" defaultRowHeight="12.75" outlineLevelCol="7"/>
  <cols>
    <col min="1" max="1" width="4.5" style="1" customWidth="1"/>
    <col min="2" max="2" width="11.5416666666667" style="1" customWidth="1"/>
    <col min="3" max="3" width="15" style="1" customWidth="1"/>
    <col min="4" max="4" width="22.3833333333333" style="1" customWidth="1"/>
    <col min="5" max="5" width="4.5" style="1" customWidth="1"/>
    <col min="6" max="6" width="8.65833333333333" style="1" customWidth="1"/>
    <col min="7" max="7" width="8.31666666666667" style="1" customWidth="1"/>
    <col min="8" max="8" width="9.23333333333333" style="1" customWidth="1"/>
    <col min="9" max="16384" width="8" style="1"/>
  </cols>
  <sheetData>
    <row r="1" ht="38.25" customHeight="1" spans="1:8">
      <c r="A1" s="25" t="s">
        <v>75</v>
      </c>
      <c r="B1" s="25"/>
      <c r="C1" s="25"/>
      <c r="D1" s="25"/>
      <c r="E1" s="25"/>
      <c r="F1" s="25"/>
      <c r="G1" s="25"/>
      <c r="H1" s="25"/>
    </row>
    <row r="2" ht="31" customHeight="1" spans="1:8">
      <c r="A2" s="26" t="s">
        <v>76</v>
      </c>
      <c r="B2" s="26"/>
      <c r="C2" s="26"/>
      <c r="D2" s="26"/>
      <c r="E2" s="26"/>
      <c r="F2" s="26"/>
      <c r="G2" s="26"/>
      <c r="H2" s="26"/>
    </row>
    <row r="3" ht="17.25" customHeight="1" spans="1:8">
      <c r="A3" s="27" t="s">
        <v>1</v>
      </c>
      <c r="B3" s="27" t="s">
        <v>33</v>
      </c>
      <c r="C3" s="27" t="s">
        <v>2</v>
      </c>
      <c r="D3" s="27" t="s">
        <v>34</v>
      </c>
      <c r="E3" s="27" t="s">
        <v>35</v>
      </c>
      <c r="F3" s="27" t="s">
        <v>36</v>
      </c>
      <c r="G3" s="27" t="s">
        <v>37</v>
      </c>
      <c r="H3" s="28"/>
    </row>
    <row r="4" ht="17.25" customHeight="1" spans="1:8">
      <c r="A4" s="29"/>
      <c r="B4" s="29"/>
      <c r="C4" s="29"/>
      <c r="D4" s="29"/>
      <c r="E4" s="29"/>
      <c r="F4" s="29"/>
      <c r="G4" s="29" t="s">
        <v>38</v>
      </c>
      <c r="H4" s="30" t="s">
        <v>39</v>
      </c>
    </row>
    <row r="5" ht="15.75" customHeight="1" spans="1:8">
      <c r="A5" s="8" t="s">
        <v>5</v>
      </c>
      <c r="B5" s="31" t="s">
        <v>77</v>
      </c>
      <c r="C5" s="32"/>
      <c r="D5" s="32"/>
      <c r="E5" s="32"/>
      <c r="F5" s="33"/>
      <c r="G5" s="31"/>
      <c r="H5" s="10"/>
    </row>
    <row r="6" ht="23.75" customHeight="1" spans="1:8">
      <c r="A6" s="8">
        <v>1</v>
      </c>
      <c r="B6" s="20" t="s">
        <v>78</v>
      </c>
      <c r="C6" s="20" t="s">
        <v>79</v>
      </c>
      <c r="D6" s="34" t="s">
        <v>80</v>
      </c>
      <c r="E6" s="8" t="s">
        <v>50</v>
      </c>
      <c r="F6" s="35" t="s">
        <v>81</v>
      </c>
      <c r="G6" s="35">
        <v>6.95</v>
      </c>
      <c r="H6" s="36">
        <f>ROUND(F6*G6,2)</f>
        <v>1401.12</v>
      </c>
    </row>
    <row r="7" ht="35.25" customHeight="1" spans="1:8">
      <c r="A7" s="8">
        <v>2</v>
      </c>
      <c r="B7" s="20" t="s">
        <v>82</v>
      </c>
      <c r="C7" s="20" t="s">
        <v>83</v>
      </c>
      <c r="D7" s="34" t="s">
        <v>84</v>
      </c>
      <c r="E7" s="8" t="s">
        <v>50</v>
      </c>
      <c r="F7" s="35" t="s">
        <v>85</v>
      </c>
      <c r="G7" s="35">
        <v>9.84</v>
      </c>
      <c r="H7" s="36">
        <f t="shared" ref="H7:H37" si="0">ROUND(F7*G7,2)</f>
        <v>1648.89</v>
      </c>
    </row>
    <row r="8" ht="23.75" customHeight="1" spans="1:8">
      <c r="A8" s="8">
        <v>3</v>
      </c>
      <c r="B8" s="20" t="s">
        <v>47</v>
      </c>
      <c r="C8" s="20" t="s">
        <v>48</v>
      </c>
      <c r="D8" s="34" t="s">
        <v>86</v>
      </c>
      <c r="E8" s="8" t="s">
        <v>50</v>
      </c>
      <c r="F8" s="35" t="s">
        <v>87</v>
      </c>
      <c r="G8" s="35">
        <v>36.39</v>
      </c>
      <c r="H8" s="36">
        <f t="shared" si="0"/>
        <v>327.15</v>
      </c>
    </row>
    <row r="9" ht="15.75" customHeight="1" spans="1:8">
      <c r="A9" s="8" t="s">
        <v>14</v>
      </c>
      <c r="B9" s="31" t="s">
        <v>88</v>
      </c>
      <c r="C9" s="32"/>
      <c r="D9" s="32"/>
      <c r="E9" s="32"/>
      <c r="F9" s="33"/>
      <c r="G9" s="35"/>
      <c r="H9" s="36"/>
    </row>
    <row r="10" ht="46.75" customHeight="1" spans="1:8">
      <c r="A10" s="8">
        <v>4</v>
      </c>
      <c r="B10" s="20" t="s">
        <v>89</v>
      </c>
      <c r="C10" s="20" t="s">
        <v>90</v>
      </c>
      <c r="D10" s="34" t="s">
        <v>91</v>
      </c>
      <c r="E10" s="8" t="s">
        <v>50</v>
      </c>
      <c r="F10" s="35" t="s">
        <v>92</v>
      </c>
      <c r="G10" s="35">
        <v>436.53</v>
      </c>
      <c r="H10" s="36">
        <f t="shared" si="0"/>
        <v>2348.53</v>
      </c>
    </row>
    <row r="11" ht="46.75" customHeight="1" spans="1:8">
      <c r="A11" s="8">
        <v>5</v>
      </c>
      <c r="B11" s="20" t="s">
        <v>93</v>
      </c>
      <c r="C11" s="20" t="s">
        <v>94</v>
      </c>
      <c r="D11" s="34" t="s">
        <v>95</v>
      </c>
      <c r="E11" s="8" t="s">
        <v>50</v>
      </c>
      <c r="F11" s="35" t="s">
        <v>96</v>
      </c>
      <c r="G11" s="35">
        <v>458.5</v>
      </c>
      <c r="H11" s="36">
        <f t="shared" si="0"/>
        <v>9683.52</v>
      </c>
    </row>
    <row r="12" ht="46.75" customHeight="1" spans="1:8">
      <c r="A12" s="8">
        <v>6</v>
      </c>
      <c r="B12" s="20" t="s">
        <v>97</v>
      </c>
      <c r="C12" s="20" t="s">
        <v>98</v>
      </c>
      <c r="D12" s="34" t="s">
        <v>95</v>
      </c>
      <c r="E12" s="8" t="s">
        <v>50</v>
      </c>
      <c r="F12" s="35" t="s">
        <v>99</v>
      </c>
      <c r="G12" s="35">
        <v>474.34</v>
      </c>
      <c r="H12" s="36">
        <f t="shared" si="0"/>
        <v>2618.36</v>
      </c>
    </row>
    <row r="13" ht="23.75" customHeight="1" spans="1:8">
      <c r="A13" s="8">
        <v>7</v>
      </c>
      <c r="B13" s="20" t="s">
        <v>100</v>
      </c>
      <c r="C13" s="20" t="s">
        <v>101</v>
      </c>
      <c r="D13" s="34" t="s">
        <v>102</v>
      </c>
      <c r="E13" s="8" t="s">
        <v>103</v>
      </c>
      <c r="F13" s="35" t="s">
        <v>104</v>
      </c>
      <c r="G13" s="35">
        <v>5191.92</v>
      </c>
      <c r="H13" s="36">
        <f t="shared" si="0"/>
        <v>4309.29</v>
      </c>
    </row>
    <row r="14" ht="23.75" customHeight="1" spans="1:8">
      <c r="A14" s="8">
        <v>8</v>
      </c>
      <c r="B14" s="20" t="s">
        <v>105</v>
      </c>
      <c r="C14" s="20" t="s">
        <v>101</v>
      </c>
      <c r="D14" s="34" t="s">
        <v>106</v>
      </c>
      <c r="E14" s="8" t="s">
        <v>103</v>
      </c>
      <c r="F14" s="35" t="s">
        <v>107</v>
      </c>
      <c r="G14" s="35">
        <v>4887.09</v>
      </c>
      <c r="H14" s="36">
        <f t="shared" si="0"/>
        <v>2331.14</v>
      </c>
    </row>
    <row r="15" ht="23.75" customHeight="1" spans="1:8">
      <c r="A15" s="8">
        <v>9</v>
      </c>
      <c r="B15" s="20" t="s">
        <v>108</v>
      </c>
      <c r="C15" s="20" t="s">
        <v>101</v>
      </c>
      <c r="D15" s="34" t="s">
        <v>109</v>
      </c>
      <c r="E15" s="8" t="s">
        <v>103</v>
      </c>
      <c r="F15" s="35" t="s">
        <v>110</v>
      </c>
      <c r="G15" s="35">
        <v>4419.9</v>
      </c>
      <c r="H15" s="36">
        <f t="shared" si="0"/>
        <v>3283.99</v>
      </c>
    </row>
    <row r="16" ht="23.75" customHeight="1" spans="1:8">
      <c r="A16" s="8">
        <v>10</v>
      </c>
      <c r="B16" s="20" t="s">
        <v>111</v>
      </c>
      <c r="C16" s="20" t="s">
        <v>101</v>
      </c>
      <c r="D16" s="34" t="s">
        <v>112</v>
      </c>
      <c r="E16" s="8" t="s">
        <v>103</v>
      </c>
      <c r="F16" s="35" t="s">
        <v>113</v>
      </c>
      <c r="G16" s="35">
        <v>4419.9</v>
      </c>
      <c r="H16" s="36">
        <f t="shared" si="0"/>
        <v>1608.84</v>
      </c>
    </row>
    <row r="17" ht="15.75" customHeight="1" spans="1:8">
      <c r="A17" s="8" t="s">
        <v>21</v>
      </c>
      <c r="B17" s="31" t="s">
        <v>114</v>
      </c>
      <c r="C17" s="32"/>
      <c r="D17" s="32"/>
      <c r="E17" s="32"/>
      <c r="F17" s="33"/>
      <c r="G17" s="35"/>
      <c r="H17" s="36"/>
    </row>
    <row r="18" ht="46.75" customHeight="1" spans="1:8">
      <c r="A18" s="8">
        <v>11</v>
      </c>
      <c r="B18" s="20" t="s">
        <v>115</v>
      </c>
      <c r="C18" s="20" t="s">
        <v>116</v>
      </c>
      <c r="D18" s="34" t="s">
        <v>117</v>
      </c>
      <c r="E18" s="8" t="s">
        <v>103</v>
      </c>
      <c r="F18" s="35" t="s">
        <v>118</v>
      </c>
      <c r="G18" s="35">
        <v>8484.22</v>
      </c>
      <c r="H18" s="36">
        <f t="shared" si="0"/>
        <v>67407.13</v>
      </c>
    </row>
    <row r="19" ht="35.25" customHeight="1" spans="1:8">
      <c r="A19" s="8">
        <v>12</v>
      </c>
      <c r="B19" s="20" t="s">
        <v>119</v>
      </c>
      <c r="C19" s="20" t="s">
        <v>120</v>
      </c>
      <c r="D19" s="34" t="s">
        <v>121</v>
      </c>
      <c r="E19" s="8" t="s">
        <v>103</v>
      </c>
      <c r="F19" s="35" t="s">
        <v>122</v>
      </c>
      <c r="G19" s="35">
        <v>8002.21</v>
      </c>
      <c r="H19" s="36">
        <f t="shared" si="0"/>
        <v>43748.08</v>
      </c>
    </row>
    <row r="20" ht="46.75" customHeight="1" spans="1:8">
      <c r="A20" s="8">
        <v>13</v>
      </c>
      <c r="B20" s="20" t="s">
        <v>123</v>
      </c>
      <c r="C20" s="20" t="s">
        <v>124</v>
      </c>
      <c r="D20" s="34" t="s">
        <v>125</v>
      </c>
      <c r="E20" s="8" t="s">
        <v>103</v>
      </c>
      <c r="F20" s="35" t="s">
        <v>126</v>
      </c>
      <c r="G20" s="35">
        <v>8927.16</v>
      </c>
      <c r="H20" s="36">
        <f t="shared" si="0"/>
        <v>2571.02</v>
      </c>
    </row>
    <row r="21" ht="46.75" customHeight="1" spans="1:8">
      <c r="A21" s="8">
        <v>14</v>
      </c>
      <c r="B21" s="20" t="s">
        <v>127</v>
      </c>
      <c r="C21" s="20" t="s">
        <v>62</v>
      </c>
      <c r="D21" s="34" t="s">
        <v>128</v>
      </c>
      <c r="E21" s="8" t="s">
        <v>45</v>
      </c>
      <c r="F21" s="35" t="s">
        <v>129</v>
      </c>
      <c r="G21" s="35">
        <v>63.37</v>
      </c>
      <c r="H21" s="36">
        <f t="shared" si="0"/>
        <v>18783.5</v>
      </c>
    </row>
    <row r="22" ht="46.75" customHeight="1" spans="1:8">
      <c r="A22" s="8">
        <v>15</v>
      </c>
      <c r="B22" s="20" t="s">
        <v>61</v>
      </c>
      <c r="C22" s="20" t="s">
        <v>62</v>
      </c>
      <c r="D22" s="34" t="s">
        <v>130</v>
      </c>
      <c r="E22" s="8" t="s">
        <v>45</v>
      </c>
      <c r="F22" s="35" t="s">
        <v>131</v>
      </c>
      <c r="G22" s="35">
        <v>81.24</v>
      </c>
      <c r="H22" s="36">
        <f t="shared" si="0"/>
        <v>13756.37</v>
      </c>
    </row>
    <row r="23" ht="35.25" customHeight="1" spans="1:8">
      <c r="A23" s="8">
        <v>16</v>
      </c>
      <c r="B23" s="20" t="s">
        <v>132</v>
      </c>
      <c r="C23" s="20" t="s">
        <v>62</v>
      </c>
      <c r="D23" s="34" t="s">
        <v>133</v>
      </c>
      <c r="E23" s="8" t="s">
        <v>45</v>
      </c>
      <c r="F23" s="35" t="s">
        <v>134</v>
      </c>
      <c r="G23" s="35">
        <v>56.61</v>
      </c>
      <c r="H23" s="36">
        <f t="shared" si="0"/>
        <v>7194</v>
      </c>
    </row>
    <row r="24" ht="69" customHeight="1" spans="1:8">
      <c r="A24" s="8">
        <v>17</v>
      </c>
      <c r="B24" s="20" t="s">
        <v>135</v>
      </c>
      <c r="C24" s="20" t="s">
        <v>136</v>
      </c>
      <c r="D24" s="34" t="s">
        <v>137</v>
      </c>
      <c r="E24" s="8" t="s">
        <v>103</v>
      </c>
      <c r="F24" s="35" t="s">
        <v>138</v>
      </c>
      <c r="G24" s="35">
        <v>8712.37</v>
      </c>
      <c r="H24" s="36">
        <f t="shared" si="0"/>
        <v>8233.19</v>
      </c>
    </row>
    <row r="25" ht="23.75" customHeight="1" spans="1:8">
      <c r="A25" s="8">
        <v>18</v>
      </c>
      <c r="B25" s="20" t="s">
        <v>139</v>
      </c>
      <c r="C25" s="20" t="s">
        <v>140</v>
      </c>
      <c r="D25" s="34" t="s">
        <v>141</v>
      </c>
      <c r="E25" s="8" t="s">
        <v>50</v>
      </c>
      <c r="F25" s="35" t="s">
        <v>142</v>
      </c>
      <c r="G25" s="35">
        <v>821.24</v>
      </c>
      <c r="H25" s="36">
        <f t="shared" si="0"/>
        <v>197.1</v>
      </c>
    </row>
    <row r="26" ht="15.75" customHeight="1" spans="1:8">
      <c r="A26" s="8">
        <v>19</v>
      </c>
      <c r="B26" s="20" t="s">
        <v>143</v>
      </c>
      <c r="C26" s="20" t="s">
        <v>144</v>
      </c>
      <c r="D26" s="34" t="s">
        <v>145</v>
      </c>
      <c r="E26" s="8" t="s">
        <v>50</v>
      </c>
      <c r="F26" s="35" t="s">
        <v>146</v>
      </c>
      <c r="G26" s="35">
        <v>692.01</v>
      </c>
      <c r="H26" s="36">
        <f t="shared" si="0"/>
        <v>1231.78</v>
      </c>
    </row>
    <row r="27" ht="15.75" customHeight="1" spans="1:8">
      <c r="A27" s="8">
        <v>20</v>
      </c>
      <c r="B27" s="20" t="s">
        <v>147</v>
      </c>
      <c r="C27" s="20" t="s">
        <v>148</v>
      </c>
      <c r="D27" s="34" t="s">
        <v>149</v>
      </c>
      <c r="E27" s="8" t="s">
        <v>150</v>
      </c>
      <c r="F27" s="35" t="s">
        <v>151</v>
      </c>
      <c r="G27" s="35">
        <v>19.45</v>
      </c>
      <c r="H27" s="36">
        <f t="shared" si="0"/>
        <v>311.2</v>
      </c>
    </row>
    <row r="28" ht="15.75" customHeight="1" spans="1:8">
      <c r="A28" s="8">
        <v>21</v>
      </c>
      <c r="B28" s="20" t="s">
        <v>152</v>
      </c>
      <c r="C28" s="20" t="s">
        <v>148</v>
      </c>
      <c r="D28" s="34" t="s">
        <v>153</v>
      </c>
      <c r="E28" s="8" t="s">
        <v>150</v>
      </c>
      <c r="F28" s="35" t="s">
        <v>154</v>
      </c>
      <c r="G28" s="35">
        <v>31.09</v>
      </c>
      <c r="H28" s="36">
        <f t="shared" si="0"/>
        <v>248.72</v>
      </c>
    </row>
    <row r="29" ht="35.25" customHeight="1" spans="1:8">
      <c r="A29" s="8">
        <v>22</v>
      </c>
      <c r="B29" s="20" t="s">
        <v>72</v>
      </c>
      <c r="C29" s="20" t="s">
        <v>155</v>
      </c>
      <c r="D29" s="34" t="s">
        <v>156</v>
      </c>
      <c r="E29" s="8" t="s">
        <v>45</v>
      </c>
      <c r="F29" s="35" t="s">
        <v>157</v>
      </c>
      <c r="G29" s="35">
        <v>222.71</v>
      </c>
      <c r="H29" s="36">
        <f t="shared" si="0"/>
        <v>172644.79</v>
      </c>
    </row>
    <row r="30" ht="15.75" customHeight="1" spans="1:8">
      <c r="A30" s="8" t="s">
        <v>25</v>
      </c>
      <c r="B30" s="31" t="s">
        <v>40</v>
      </c>
      <c r="C30" s="32"/>
      <c r="D30" s="32"/>
      <c r="E30" s="32"/>
      <c r="F30" s="33"/>
      <c r="G30" s="35"/>
      <c r="H30" s="36"/>
    </row>
    <row r="31" ht="15.75" customHeight="1" spans="1:8">
      <c r="A31" s="8">
        <v>23</v>
      </c>
      <c r="B31" s="20" t="s">
        <v>158</v>
      </c>
      <c r="C31" s="20" t="s">
        <v>159</v>
      </c>
      <c r="D31" s="34" t="s">
        <v>160</v>
      </c>
      <c r="E31" s="8" t="s">
        <v>45</v>
      </c>
      <c r="F31" s="35" t="s">
        <v>161</v>
      </c>
      <c r="G31" s="35">
        <v>32.92</v>
      </c>
      <c r="H31" s="36">
        <f t="shared" si="0"/>
        <v>2191.16</v>
      </c>
    </row>
    <row r="32" ht="23.75" customHeight="1" spans="1:8">
      <c r="A32" s="8">
        <v>24</v>
      </c>
      <c r="B32" s="20" t="s">
        <v>162</v>
      </c>
      <c r="C32" s="20" t="s">
        <v>48</v>
      </c>
      <c r="D32" s="34" t="s">
        <v>163</v>
      </c>
      <c r="E32" s="8" t="s">
        <v>50</v>
      </c>
      <c r="F32" s="35" t="s">
        <v>164</v>
      </c>
      <c r="G32" s="35">
        <v>66.52</v>
      </c>
      <c r="H32" s="36">
        <f t="shared" si="0"/>
        <v>1328.4</v>
      </c>
    </row>
    <row r="33" ht="23.75" customHeight="1" spans="1:8">
      <c r="A33" s="8">
        <v>25</v>
      </c>
      <c r="B33" s="20" t="s">
        <v>165</v>
      </c>
      <c r="C33" s="20" t="s">
        <v>166</v>
      </c>
      <c r="D33" s="34" t="s">
        <v>167</v>
      </c>
      <c r="E33" s="8" t="s">
        <v>45</v>
      </c>
      <c r="F33" s="35" t="s">
        <v>161</v>
      </c>
      <c r="G33" s="35">
        <v>151</v>
      </c>
      <c r="H33" s="36">
        <f t="shared" si="0"/>
        <v>10050.56</v>
      </c>
    </row>
    <row r="34" ht="15.75" customHeight="1" spans="1:8">
      <c r="A34" s="8" t="s">
        <v>28</v>
      </c>
      <c r="B34" s="31" t="s">
        <v>168</v>
      </c>
      <c r="C34" s="32"/>
      <c r="D34" s="32"/>
      <c r="E34" s="32"/>
      <c r="F34" s="33"/>
      <c r="G34" s="35"/>
      <c r="H34" s="36"/>
    </row>
    <row r="35" ht="23.75" customHeight="1" spans="1:8">
      <c r="A35" s="8">
        <v>26</v>
      </c>
      <c r="B35" s="20" t="s">
        <v>169</v>
      </c>
      <c r="C35" s="20" t="s">
        <v>170</v>
      </c>
      <c r="D35" s="34" t="s">
        <v>171</v>
      </c>
      <c r="E35" s="8" t="s">
        <v>172</v>
      </c>
      <c r="F35" s="35" t="s">
        <v>173</v>
      </c>
      <c r="G35" s="35">
        <v>20.42</v>
      </c>
      <c r="H35" s="36">
        <f t="shared" si="0"/>
        <v>1021</v>
      </c>
    </row>
    <row r="36" ht="23.75" customHeight="1" spans="1:8">
      <c r="A36" s="8">
        <v>27</v>
      </c>
      <c r="B36" s="20" t="s">
        <v>174</v>
      </c>
      <c r="C36" s="20" t="s">
        <v>175</v>
      </c>
      <c r="D36" s="34" t="s">
        <v>176</v>
      </c>
      <c r="E36" s="8" t="s">
        <v>177</v>
      </c>
      <c r="F36" s="35" t="s">
        <v>41</v>
      </c>
      <c r="G36" s="35">
        <v>182.93</v>
      </c>
      <c r="H36" s="36">
        <f t="shared" si="0"/>
        <v>182.93</v>
      </c>
    </row>
    <row r="37" ht="15.75" customHeight="1" spans="1:8">
      <c r="A37" s="8">
        <v>28</v>
      </c>
      <c r="B37" s="20" t="s">
        <v>178</v>
      </c>
      <c r="C37" s="20" t="s">
        <v>179</v>
      </c>
      <c r="D37" s="34" t="s">
        <v>180</v>
      </c>
      <c r="E37" s="8" t="s">
        <v>172</v>
      </c>
      <c r="F37" s="35" t="s">
        <v>181</v>
      </c>
      <c r="G37" s="35">
        <v>5.78</v>
      </c>
      <c r="H37" s="36">
        <f t="shared" si="0"/>
        <v>867</v>
      </c>
    </row>
    <row r="38" ht="15.75" customHeight="1" spans="1:8">
      <c r="A38" s="37" t="s">
        <v>65</v>
      </c>
      <c r="B38" s="38"/>
      <c r="C38" s="38"/>
      <c r="D38" s="38"/>
      <c r="E38" s="38"/>
      <c r="F38" s="38"/>
      <c r="G38" s="38"/>
      <c r="H38" s="39">
        <f>SUM(H6:H37)</f>
        <v>381528.76</v>
      </c>
    </row>
    <row r="39" s="2" customFormat="1" ht="38.25" customHeight="1" spans="1:8">
      <c r="A39" s="40" t="s">
        <v>182</v>
      </c>
      <c r="B39" s="40"/>
      <c r="C39" s="40"/>
      <c r="D39" s="40"/>
      <c r="E39" s="40"/>
      <c r="F39" s="40"/>
      <c r="G39" s="40"/>
      <c r="H39" s="40"/>
    </row>
    <row r="40" s="2" customFormat="1" ht="17.25" customHeight="1" spans="1:8">
      <c r="A40" s="5" t="s">
        <v>1</v>
      </c>
      <c r="B40" s="5" t="s">
        <v>33</v>
      </c>
      <c r="C40" s="5" t="s">
        <v>2</v>
      </c>
      <c r="D40" s="5" t="s">
        <v>34</v>
      </c>
      <c r="E40" s="5" t="s">
        <v>35</v>
      </c>
      <c r="F40" s="5" t="s">
        <v>36</v>
      </c>
      <c r="G40" s="5" t="s">
        <v>37</v>
      </c>
      <c r="H40" s="5"/>
    </row>
    <row r="41" s="2" customFormat="1" ht="17.25" customHeight="1" spans="1:8">
      <c r="A41" s="5"/>
      <c r="B41" s="5"/>
      <c r="C41" s="5"/>
      <c r="D41" s="5"/>
      <c r="E41" s="5"/>
      <c r="F41" s="5"/>
      <c r="G41" s="5" t="s">
        <v>38</v>
      </c>
      <c r="H41" s="5" t="s">
        <v>39</v>
      </c>
    </row>
    <row r="42" s="2" customFormat="1" ht="1.5" customHeight="1" spans="1:8">
      <c r="A42" s="41"/>
      <c r="B42" s="41"/>
      <c r="C42" s="41"/>
      <c r="D42" s="41"/>
      <c r="E42" s="41"/>
      <c r="F42" s="41"/>
      <c r="G42" s="41"/>
      <c r="H42" s="41"/>
    </row>
    <row r="43" s="2" customFormat="1" ht="1.5" customHeight="1" spans="1:8">
      <c r="A43" s="42"/>
      <c r="B43" s="42"/>
      <c r="C43" s="42"/>
      <c r="D43" s="42"/>
      <c r="E43" s="42"/>
      <c r="F43" s="42"/>
      <c r="G43" s="42"/>
      <c r="H43" s="42"/>
    </row>
    <row r="44" s="2" customFormat="1" ht="15.75" customHeight="1" spans="1:8">
      <c r="A44" s="43" t="s">
        <v>5</v>
      </c>
      <c r="B44" s="31" t="s">
        <v>77</v>
      </c>
      <c r="C44" s="32"/>
      <c r="D44" s="32"/>
      <c r="E44" s="32"/>
      <c r="F44" s="33"/>
      <c r="G44" s="31"/>
      <c r="H44" s="8"/>
    </row>
    <row r="45" s="2" customFormat="1" ht="69" customHeight="1" spans="1:8">
      <c r="A45" s="43">
        <v>29</v>
      </c>
      <c r="B45" s="44" t="s">
        <v>183</v>
      </c>
      <c r="C45" s="44" t="s">
        <v>184</v>
      </c>
      <c r="D45" s="44" t="s">
        <v>185</v>
      </c>
      <c r="E45" s="43" t="s">
        <v>73</v>
      </c>
      <c r="F45" s="45" t="s">
        <v>41</v>
      </c>
      <c r="G45" s="46">
        <v>2428.87</v>
      </c>
      <c r="H45" s="36">
        <f>ROUND(F45*G45,2)</f>
        <v>2428.87</v>
      </c>
    </row>
    <row r="46" s="2" customFormat="1" ht="15.75" customHeight="1" spans="1:8">
      <c r="A46" s="43" t="s">
        <v>14</v>
      </c>
      <c r="B46" s="31" t="s">
        <v>88</v>
      </c>
      <c r="C46" s="32"/>
      <c r="D46" s="32"/>
      <c r="E46" s="32"/>
      <c r="F46" s="33"/>
      <c r="G46" s="46"/>
      <c r="H46" s="36"/>
    </row>
    <row r="47" s="2" customFormat="1" ht="19" customHeight="1" spans="1:8">
      <c r="A47" s="43">
        <v>30</v>
      </c>
      <c r="B47" s="44" t="s">
        <v>186</v>
      </c>
      <c r="C47" s="44" t="s">
        <v>187</v>
      </c>
      <c r="D47" s="44" t="s">
        <v>188</v>
      </c>
      <c r="E47" s="43" t="s">
        <v>45</v>
      </c>
      <c r="F47" s="45" t="s">
        <v>189</v>
      </c>
      <c r="G47" s="46">
        <v>67.21</v>
      </c>
      <c r="H47" s="36">
        <f>ROUND(F47*G47,2)</f>
        <v>817.27</v>
      </c>
    </row>
    <row r="48" s="2" customFormat="1" ht="23.75" customHeight="1" spans="1:8">
      <c r="A48" s="43">
        <v>31</v>
      </c>
      <c r="B48" s="44" t="s">
        <v>190</v>
      </c>
      <c r="C48" s="44" t="s">
        <v>191</v>
      </c>
      <c r="D48" s="44" t="s">
        <v>192</v>
      </c>
      <c r="E48" s="43" t="s">
        <v>45</v>
      </c>
      <c r="F48" s="45" t="s">
        <v>193</v>
      </c>
      <c r="G48" s="46">
        <v>68.44</v>
      </c>
      <c r="H48" s="36">
        <f>ROUND(F48*G48,2)</f>
        <v>3723.14</v>
      </c>
    </row>
    <row r="49" s="2" customFormat="1" ht="23.75" customHeight="1" spans="1:8">
      <c r="A49" s="43">
        <v>32</v>
      </c>
      <c r="B49" s="44" t="s">
        <v>194</v>
      </c>
      <c r="C49" s="44" t="s">
        <v>195</v>
      </c>
      <c r="D49" s="44" t="s">
        <v>196</v>
      </c>
      <c r="E49" s="43" t="s">
        <v>45</v>
      </c>
      <c r="F49" s="45" t="s">
        <v>197</v>
      </c>
      <c r="G49" s="46">
        <v>86.36</v>
      </c>
      <c r="H49" s="36">
        <f>ROUND(F49*G49,2)</f>
        <v>3495.85</v>
      </c>
    </row>
    <row r="50" s="2" customFormat="1" ht="15.75" customHeight="1" spans="1:8">
      <c r="A50" s="43" t="s">
        <v>65</v>
      </c>
      <c r="B50" s="43"/>
      <c r="C50" s="43"/>
      <c r="D50" s="43"/>
      <c r="E50" s="43"/>
      <c r="F50" s="43"/>
      <c r="G50" s="43"/>
      <c r="H50" s="47">
        <f>SUM(H45:H49)</f>
        <v>10465.13</v>
      </c>
    </row>
    <row r="51" ht="36" customHeight="1" spans="1:8">
      <c r="A51" s="8"/>
      <c r="B51" s="48" t="s">
        <v>198</v>
      </c>
      <c r="C51" s="48"/>
      <c r="D51" s="48"/>
      <c r="E51" s="48"/>
      <c r="F51" s="48"/>
      <c r="G51" s="48"/>
      <c r="H51" s="19"/>
    </row>
    <row r="52" ht="15.75" customHeight="1" spans="1:8">
      <c r="A52" s="8">
        <v>33</v>
      </c>
      <c r="B52" s="8" t="s">
        <v>199</v>
      </c>
      <c r="C52" s="20" t="s">
        <v>12</v>
      </c>
      <c r="D52" s="8"/>
      <c r="E52" s="8" t="s">
        <v>73</v>
      </c>
      <c r="F52" s="8">
        <v>1</v>
      </c>
      <c r="G52" s="8">
        <v>20000</v>
      </c>
      <c r="H52" s="21">
        <v>20000</v>
      </c>
    </row>
    <row r="53" ht="29" customHeight="1" spans="1:8">
      <c r="A53" s="8"/>
      <c r="B53" s="48" t="s">
        <v>200</v>
      </c>
      <c r="C53" s="48"/>
      <c r="D53" s="48"/>
      <c r="E53" s="48"/>
      <c r="F53" s="48"/>
      <c r="G53" s="48"/>
      <c r="H53" s="19"/>
    </row>
    <row r="54" ht="15.75" customHeight="1" spans="1:8">
      <c r="A54" s="8">
        <v>34</v>
      </c>
      <c r="B54" s="8" t="s">
        <v>201</v>
      </c>
      <c r="C54" s="8" t="s">
        <v>202</v>
      </c>
      <c r="D54" s="8" t="s">
        <v>202</v>
      </c>
      <c r="E54" s="8" t="s">
        <v>73</v>
      </c>
      <c r="F54" s="8">
        <v>1</v>
      </c>
      <c r="G54" s="8">
        <v>20000</v>
      </c>
      <c r="H54" s="21">
        <v>20000</v>
      </c>
    </row>
    <row r="55" ht="15.75" customHeight="1" spans="1:8">
      <c r="A55" s="22" t="s">
        <v>74</v>
      </c>
      <c r="B55" s="23"/>
      <c r="C55" s="23"/>
      <c r="D55" s="23"/>
      <c r="E55" s="23"/>
      <c r="F55" s="23"/>
      <c r="G55" s="23"/>
      <c r="H55" s="24">
        <f>H54+H52+H50+H38</f>
        <v>431993.89</v>
      </c>
    </row>
  </sheetData>
  <mergeCells count="29">
    <mergeCell ref="A1:H1"/>
    <mergeCell ref="A2:H2"/>
    <mergeCell ref="G3:H3"/>
    <mergeCell ref="B5:F5"/>
    <mergeCell ref="B9:F9"/>
    <mergeCell ref="B17:F17"/>
    <mergeCell ref="B30:F30"/>
    <mergeCell ref="B34:F34"/>
    <mergeCell ref="A38:G38"/>
    <mergeCell ref="A39:H39"/>
    <mergeCell ref="G40:H40"/>
    <mergeCell ref="B44:F44"/>
    <mergeCell ref="B46:F46"/>
    <mergeCell ref="A50:G50"/>
    <mergeCell ref="B51:G51"/>
    <mergeCell ref="B53:G53"/>
    <mergeCell ref="A55:G55"/>
    <mergeCell ref="A3:A4"/>
    <mergeCell ref="A40:A41"/>
    <mergeCell ref="B3:B4"/>
    <mergeCell ref="B40:B41"/>
    <mergeCell ref="C3:C4"/>
    <mergeCell ref="C40:C41"/>
    <mergeCell ref="D3:D4"/>
    <mergeCell ref="D40:D41"/>
    <mergeCell ref="E3:E4"/>
    <mergeCell ref="E40:E41"/>
    <mergeCell ref="F3:F4"/>
    <mergeCell ref="F40:F41"/>
  </mergeCells>
  <pageMargins left="0.61" right="0.22" top="0.41" bottom="0.41" header="0" footer="0"/>
  <pageSetup paperSize="9" fitToWidth="0" fitToHeight="0" orientation="portrait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525"/>
  <sheetViews>
    <sheetView topLeftCell="A48" workbookViewId="0">
      <selection activeCell="A70" sqref="$A70:$XFD70"/>
    </sheetView>
  </sheetViews>
  <sheetFormatPr defaultColWidth="9" defaultRowHeight="12.75" outlineLevelCol="7"/>
  <cols>
    <col min="1" max="1" width="5.375" style="2" customWidth="1"/>
    <col min="2" max="2" width="12.125" style="2" customWidth="1"/>
    <col min="3" max="3" width="9" style="2"/>
    <col min="4" max="4" width="24.25" style="2" customWidth="1"/>
    <col min="5" max="7" width="9" style="2"/>
    <col min="8" max="8" width="9.25" style="2"/>
    <col min="9" max="16384" width="9" style="2"/>
  </cols>
  <sheetData>
    <row r="1" s="1" customFormat="1" ht="38.25" customHeight="1" spans="1:8">
      <c r="A1" s="3" t="s">
        <v>203</v>
      </c>
      <c r="B1" s="3"/>
      <c r="C1" s="3"/>
      <c r="D1" s="3"/>
      <c r="E1" s="3"/>
      <c r="F1" s="3"/>
      <c r="G1" s="3"/>
      <c r="H1" s="3"/>
    </row>
    <row r="2" s="1" customFormat="1" ht="31" customHeight="1" spans="1:8">
      <c r="A2" s="4" t="s">
        <v>204</v>
      </c>
      <c r="B2" s="4"/>
      <c r="C2" s="4"/>
      <c r="D2" s="4"/>
      <c r="E2" s="4"/>
      <c r="F2" s="4"/>
      <c r="G2" s="4"/>
      <c r="H2" s="4"/>
    </row>
    <row r="3" s="2" customFormat="1" ht="17.25" customHeight="1" spans="1:8">
      <c r="A3" s="5" t="s">
        <v>1</v>
      </c>
      <c r="B3" s="5" t="s">
        <v>33</v>
      </c>
      <c r="C3" s="5" t="s">
        <v>2</v>
      </c>
      <c r="D3" s="5" t="s">
        <v>34</v>
      </c>
      <c r="E3" s="5" t="s">
        <v>35</v>
      </c>
      <c r="F3" s="5" t="s">
        <v>36</v>
      </c>
      <c r="G3" s="6" t="s">
        <v>205</v>
      </c>
      <c r="H3" s="6"/>
    </row>
    <row r="4" s="2" customFormat="1" ht="17.25" customHeight="1" spans="1:8">
      <c r="A4" s="5"/>
      <c r="B4" s="5"/>
      <c r="C4" s="5"/>
      <c r="D4" s="5"/>
      <c r="E4" s="5"/>
      <c r="F4" s="5"/>
      <c r="G4" s="5" t="s">
        <v>38</v>
      </c>
      <c r="H4" s="5" t="s">
        <v>206</v>
      </c>
    </row>
    <row r="5" s="2" customFormat="1" ht="15.75" customHeight="1" spans="1:8">
      <c r="A5" s="7" t="s">
        <v>5</v>
      </c>
      <c r="B5" s="8" t="s">
        <v>207</v>
      </c>
      <c r="C5" s="8"/>
      <c r="D5" s="8"/>
      <c r="E5" s="8"/>
      <c r="F5" s="8"/>
      <c r="G5" s="9"/>
      <c r="H5" s="10"/>
    </row>
    <row r="6" s="2" customFormat="1" ht="35.25" customHeight="1" spans="1:8">
      <c r="A6" s="7" t="s">
        <v>41</v>
      </c>
      <c r="B6" s="11" t="s">
        <v>208</v>
      </c>
      <c r="C6" s="11" t="s">
        <v>209</v>
      </c>
      <c r="D6" s="12" t="s">
        <v>210</v>
      </c>
      <c r="E6" s="7" t="s">
        <v>45</v>
      </c>
      <c r="F6" s="13" t="s">
        <v>211</v>
      </c>
      <c r="G6" s="14">
        <v>170.53</v>
      </c>
      <c r="H6" s="15">
        <f>ROUND(F6*G6,2)</f>
        <v>7162.26</v>
      </c>
    </row>
    <row r="7" s="2" customFormat="1" ht="35.25" customHeight="1" spans="1:8">
      <c r="A7" s="7" t="s">
        <v>46</v>
      </c>
      <c r="B7" s="11" t="s">
        <v>212</v>
      </c>
      <c r="C7" s="11" t="s">
        <v>213</v>
      </c>
      <c r="D7" s="12" t="s">
        <v>214</v>
      </c>
      <c r="E7" s="7" t="s">
        <v>172</v>
      </c>
      <c r="F7" s="13" t="s">
        <v>215</v>
      </c>
      <c r="G7" s="14">
        <v>437.66</v>
      </c>
      <c r="H7" s="15">
        <f>ROUND(F7*G7,2)</f>
        <v>19257.04</v>
      </c>
    </row>
    <row r="8" s="2" customFormat="1" ht="15.75" customHeight="1" spans="1:8">
      <c r="A8" s="7" t="s">
        <v>216</v>
      </c>
      <c r="B8" s="11" t="s">
        <v>217</v>
      </c>
      <c r="C8" s="11" t="s">
        <v>218</v>
      </c>
      <c r="D8" s="12" t="s">
        <v>219</v>
      </c>
      <c r="E8" s="7" t="s">
        <v>220</v>
      </c>
      <c r="F8" s="13" t="s">
        <v>221</v>
      </c>
      <c r="G8" s="14">
        <v>36.1</v>
      </c>
      <c r="H8" s="15">
        <f>ROUND(F8*G8,2)</f>
        <v>1299.6</v>
      </c>
    </row>
    <row r="9" s="2" customFormat="1" ht="15.75" customHeight="1" spans="1:8">
      <c r="A9" s="7" t="s">
        <v>14</v>
      </c>
      <c r="B9" s="8" t="s">
        <v>222</v>
      </c>
      <c r="C9" s="8"/>
      <c r="D9" s="8"/>
      <c r="E9" s="8"/>
      <c r="F9" s="8"/>
      <c r="G9" s="14"/>
      <c r="H9" s="10"/>
    </row>
    <row r="10" s="2" customFormat="1" ht="35.25" customHeight="1" spans="1:8">
      <c r="A10" s="7">
        <v>4</v>
      </c>
      <c r="B10" s="11" t="s">
        <v>223</v>
      </c>
      <c r="C10" s="11" t="s">
        <v>209</v>
      </c>
      <c r="D10" s="12" t="s">
        <v>210</v>
      </c>
      <c r="E10" s="7" t="s">
        <v>45</v>
      </c>
      <c r="F10" s="13" t="s">
        <v>211</v>
      </c>
      <c r="G10" s="14">
        <v>170.53</v>
      </c>
      <c r="H10" s="15">
        <f>ROUND(F10*G10,2)</f>
        <v>7162.26</v>
      </c>
    </row>
    <row r="11" s="2" customFormat="1" ht="35.25" customHeight="1" spans="1:8">
      <c r="A11" s="7">
        <v>5</v>
      </c>
      <c r="B11" s="11" t="s">
        <v>224</v>
      </c>
      <c r="C11" s="11" t="s">
        <v>213</v>
      </c>
      <c r="D11" s="12" t="s">
        <v>214</v>
      </c>
      <c r="E11" s="7" t="s">
        <v>172</v>
      </c>
      <c r="F11" s="13" t="s">
        <v>215</v>
      </c>
      <c r="G11" s="14">
        <v>437.66</v>
      </c>
      <c r="H11" s="15">
        <f>ROUND(F11*G11,2)</f>
        <v>19257.04</v>
      </c>
    </row>
    <row r="12" s="2" customFormat="1" ht="15.75" customHeight="1" spans="1:8">
      <c r="A12" s="7">
        <v>6</v>
      </c>
      <c r="B12" s="11" t="s">
        <v>225</v>
      </c>
      <c r="C12" s="11" t="s">
        <v>218</v>
      </c>
      <c r="D12" s="12" t="s">
        <v>219</v>
      </c>
      <c r="E12" s="7" t="s">
        <v>220</v>
      </c>
      <c r="F12" s="13" t="s">
        <v>221</v>
      </c>
      <c r="G12" s="14">
        <v>36.1</v>
      </c>
      <c r="H12" s="15">
        <f>ROUND(F12*G12,2)</f>
        <v>1299.6</v>
      </c>
    </row>
    <row r="13" s="2" customFormat="1" ht="15.75" customHeight="1" spans="1:8">
      <c r="A13" s="7" t="s">
        <v>21</v>
      </c>
      <c r="B13" s="8" t="s">
        <v>226</v>
      </c>
      <c r="C13" s="8"/>
      <c r="D13" s="8"/>
      <c r="E13" s="8"/>
      <c r="F13" s="8"/>
      <c r="G13" s="14"/>
      <c r="H13" s="10"/>
    </row>
    <row r="14" s="2" customFormat="1" ht="15.75" customHeight="1" spans="1:8">
      <c r="A14" s="7">
        <v>7</v>
      </c>
      <c r="B14" s="11" t="s">
        <v>227</v>
      </c>
      <c r="C14" s="11" t="s">
        <v>218</v>
      </c>
      <c r="D14" s="12" t="s">
        <v>219</v>
      </c>
      <c r="E14" s="7" t="s">
        <v>220</v>
      </c>
      <c r="F14" s="13" t="s">
        <v>221</v>
      </c>
      <c r="G14" s="14">
        <v>36.1</v>
      </c>
      <c r="H14" s="15">
        <f>ROUND(F14*G14,2)</f>
        <v>1299.6</v>
      </c>
    </row>
    <row r="15" s="2" customFormat="1" ht="15.75" customHeight="1" spans="1:8">
      <c r="A15" s="7" t="s">
        <v>25</v>
      </c>
      <c r="B15" s="8" t="s">
        <v>228</v>
      </c>
      <c r="C15" s="8"/>
      <c r="D15" s="8"/>
      <c r="E15" s="8"/>
      <c r="F15" s="8"/>
      <c r="G15" s="14"/>
      <c r="H15" s="10"/>
    </row>
    <row r="16" s="2" customFormat="1" ht="15.75" customHeight="1" spans="1:8">
      <c r="A16" s="7">
        <v>8</v>
      </c>
      <c r="B16" s="11" t="s">
        <v>229</v>
      </c>
      <c r="C16" s="11" t="s">
        <v>218</v>
      </c>
      <c r="D16" s="12" t="s">
        <v>219</v>
      </c>
      <c r="E16" s="7" t="s">
        <v>220</v>
      </c>
      <c r="F16" s="13" t="s">
        <v>221</v>
      </c>
      <c r="G16" s="14">
        <v>36.1</v>
      </c>
      <c r="H16" s="15">
        <f>ROUND(F16*G16,2)</f>
        <v>1299.6</v>
      </c>
    </row>
    <row r="17" s="2" customFormat="1" ht="15.75" customHeight="1" spans="1:8">
      <c r="A17" s="7" t="s">
        <v>5</v>
      </c>
      <c r="B17" s="8" t="s">
        <v>230</v>
      </c>
      <c r="C17" s="8"/>
      <c r="D17" s="8"/>
      <c r="E17" s="8"/>
      <c r="F17" s="8"/>
      <c r="G17" s="14"/>
      <c r="H17" s="10"/>
    </row>
    <row r="18" s="2" customFormat="1" ht="15.75" customHeight="1" spans="1:8">
      <c r="A18" s="7">
        <v>9</v>
      </c>
      <c r="B18" s="11" t="s">
        <v>231</v>
      </c>
      <c r="C18" s="11" t="s">
        <v>232</v>
      </c>
      <c r="D18" s="12" t="s">
        <v>233</v>
      </c>
      <c r="E18" s="7" t="s">
        <v>177</v>
      </c>
      <c r="F18" s="13" t="s">
        <v>41</v>
      </c>
      <c r="G18" s="14">
        <v>10081.17</v>
      </c>
      <c r="H18" s="15">
        <f t="shared" ref="H18:H30" si="0">ROUND(F18*G18,2)</f>
        <v>10081.17</v>
      </c>
    </row>
    <row r="19" s="2" customFormat="1" ht="15.75" customHeight="1" spans="1:8">
      <c r="A19" s="7">
        <v>10</v>
      </c>
      <c r="B19" s="11" t="s">
        <v>234</v>
      </c>
      <c r="C19" s="11" t="s">
        <v>232</v>
      </c>
      <c r="D19" s="12" t="s">
        <v>235</v>
      </c>
      <c r="E19" s="7" t="s">
        <v>177</v>
      </c>
      <c r="F19" s="13" t="s">
        <v>41</v>
      </c>
      <c r="G19" s="14">
        <v>7533.67</v>
      </c>
      <c r="H19" s="15">
        <f t="shared" si="0"/>
        <v>7533.67</v>
      </c>
    </row>
    <row r="20" s="2" customFormat="1" ht="15.75" customHeight="1" spans="1:8">
      <c r="A20" s="7">
        <v>11</v>
      </c>
      <c r="B20" s="11" t="s">
        <v>236</v>
      </c>
      <c r="C20" s="11" t="s">
        <v>232</v>
      </c>
      <c r="D20" s="12" t="s">
        <v>237</v>
      </c>
      <c r="E20" s="7" t="s">
        <v>177</v>
      </c>
      <c r="F20" s="13" t="s">
        <v>41</v>
      </c>
      <c r="G20" s="14">
        <v>6388.2</v>
      </c>
      <c r="H20" s="15">
        <f t="shared" si="0"/>
        <v>6388.2</v>
      </c>
    </row>
    <row r="21" s="2" customFormat="1" ht="57.5" customHeight="1" spans="1:8">
      <c r="A21" s="7">
        <v>12</v>
      </c>
      <c r="B21" s="11" t="s">
        <v>238</v>
      </c>
      <c r="C21" s="11" t="s">
        <v>239</v>
      </c>
      <c r="D21" s="12" t="s">
        <v>240</v>
      </c>
      <c r="E21" s="7" t="s">
        <v>177</v>
      </c>
      <c r="F21" s="13" t="s">
        <v>46</v>
      </c>
      <c r="G21" s="14">
        <v>1203.95</v>
      </c>
      <c r="H21" s="15">
        <f t="shared" si="0"/>
        <v>2407.9</v>
      </c>
    </row>
    <row r="22" s="2" customFormat="1" ht="57.5" customHeight="1" spans="1:8">
      <c r="A22" s="7">
        <v>13</v>
      </c>
      <c r="B22" s="11" t="s">
        <v>241</v>
      </c>
      <c r="C22" s="11" t="s">
        <v>239</v>
      </c>
      <c r="D22" s="12" t="s">
        <v>242</v>
      </c>
      <c r="E22" s="7" t="s">
        <v>177</v>
      </c>
      <c r="F22" s="13" t="s">
        <v>46</v>
      </c>
      <c r="G22" s="14">
        <v>929.44</v>
      </c>
      <c r="H22" s="15">
        <f t="shared" si="0"/>
        <v>1858.88</v>
      </c>
    </row>
    <row r="23" s="2" customFormat="1" ht="15.75" customHeight="1" spans="1:8">
      <c r="A23" s="7">
        <v>14</v>
      </c>
      <c r="B23" s="11" t="s">
        <v>243</v>
      </c>
      <c r="C23" s="11" t="s">
        <v>232</v>
      </c>
      <c r="D23" s="12" t="s">
        <v>244</v>
      </c>
      <c r="E23" s="7" t="s">
        <v>177</v>
      </c>
      <c r="F23" s="13" t="s">
        <v>41</v>
      </c>
      <c r="G23" s="14">
        <v>2356.17</v>
      </c>
      <c r="H23" s="15">
        <f t="shared" si="0"/>
        <v>2356.17</v>
      </c>
    </row>
    <row r="24" s="2" customFormat="1" ht="57.5" customHeight="1" spans="1:8">
      <c r="A24" s="7">
        <v>15</v>
      </c>
      <c r="B24" s="11" t="s">
        <v>245</v>
      </c>
      <c r="C24" s="11" t="s">
        <v>246</v>
      </c>
      <c r="D24" s="12" t="s">
        <v>247</v>
      </c>
      <c r="E24" s="7" t="s">
        <v>177</v>
      </c>
      <c r="F24" s="13" t="s">
        <v>216</v>
      </c>
      <c r="G24" s="14">
        <v>394.95</v>
      </c>
      <c r="H24" s="15">
        <f t="shared" si="0"/>
        <v>1184.85</v>
      </c>
    </row>
    <row r="25" s="2" customFormat="1" ht="15.75" customHeight="1" spans="1:8">
      <c r="A25" s="7">
        <v>16</v>
      </c>
      <c r="B25" s="11" t="s">
        <v>248</v>
      </c>
      <c r="C25" s="11" t="s">
        <v>232</v>
      </c>
      <c r="D25" s="12" t="s">
        <v>249</v>
      </c>
      <c r="E25" s="7" t="s">
        <v>177</v>
      </c>
      <c r="F25" s="13" t="s">
        <v>41</v>
      </c>
      <c r="G25" s="14">
        <v>1056.75</v>
      </c>
      <c r="H25" s="15">
        <f t="shared" si="0"/>
        <v>1056.75</v>
      </c>
    </row>
    <row r="26" s="2" customFormat="1" ht="35.25" customHeight="1" spans="1:8">
      <c r="A26" s="7">
        <v>17</v>
      </c>
      <c r="B26" s="11" t="s">
        <v>250</v>
      </c>
      <c r="C26" s="11" t="s">
        <v>251</v>
      </c>
      <c r="D26" s="12" t="s">
        <v>252</v>
      </c>
      <c r="E26" s="7" t="s">
        <v>172</v>
      </c>
      <c r="F26" s="13" t="s">
        <v>253</v>
      </c>
      <c r="G26" s="14">
        <v>101.85</v>
      </c>
      <c r="H26" s="15">
        <f t="shared" si="0"/>
        <v>8657.25</v>
      </c>
    </row>
    <row r="27" s="2" customFormat="1" ht="23.75" customHeight="1" spans="1:8">
      <c r="A27" s="7">
        <v>18</v>
      </c>
      <c r="B27" s="11" t="s">
        <v>254</v>
      </c>
      <c r="C27" s="11" t="s">
        <v>255</v>
      </c>
      <c r="D27" s="12" t="s">
        <v>256</v>
      </c>
      <c r="E27" s="7" t="s">
        <v>172</v>
      </c>
      <c r="F27" s="13" t="s">
        <v>253</v>
      </c>
      <c r="G27" s="14">
        <v>261.98</v>
      </c>
      <c r="H27" s="15">
        <f t="shared" si="0"/>
        <v>22268.3</v>
      </c>
    </row>
    <row r="28" s="2" customFormat="1" ht="15.75" customHeight="1" spans="1:8">
      <c r="A28" s="7">
        <v>19</v>
      </c>
      <c r="B28" s="11" t="s">
        <v>257</v>
      </c>
      <c r="C28" s="11" t="s">
        <v>258</v>
      </c>
      <c r="D28" s="12" t="s">
        <v>259</v>
      </c>
      <c r="E28" s="7" t="s">
        <v>50</v>
      </c>
      <c r="F28" s="13" t="s">
        <v>260</v>
      </c>
      <c r="G28" s="14">
        <v>41.22</v>
      </c>
      <c r="H28" s="15">
        <f t="shared" si="0"/>
        <v>2802.96</v>
      </c>
    </row>
    <row r="29" s="2" customFormat="1" ht="15.75" customHeight="1" spans="1:8">
      <c r="A29" s="7">
        <v>20</v>
      </c>
      <c r="B29" s="11" t="s">
        <v>261</v>
      </c>
      <c r="C29" s="11" t="s">
        <v>262</v>
      </c>
      <c r="D29" s="12" t="s">
        <v>259</v>
      </c>
      <c r="E29" s="7" t="s">
        <v>50</v>
      </c>
      <c r="F29" s="13" t="s">
        <v>263</v>
      </c>
      <c r="G29" s="14">
        <v>7.9</v>
      </c>
      <c r="H29" s="15">
        <f t="shared" si="0"/>
        <v>464.76</v>
      </c>
    </row>
    <row r="30" s="2" customFormat="1" ht="15.75" customHeight="1" spans="1:8">
      <c r="A30" s="7">
        <v>21</v>
      </c>
      <c r="B30" s="11" t="s">
        <v>264</v>
      </c>
      <c r="C30" s="11" t="s">
        <v>90</v>
      </c>
      <c r="D30" s="12" t="s">
        <v>259</v>
      </c>
      <c r="E30" s="7" t="s">
        <v>50</v>
      </c>
      <c r="F30" s="13" t="s">
        <v>265</v>
      </c>
      <c r="G30" s="14">
        <v>26.35</v>
      </c>
      <c r="H30" s="15">
        <f t="shared" si="0"/>
        <v>223.98</v>
      </c>
    </row>
    <row r="31" s="2" customFormat="1" ht="15.75" customHeight="1" spans="1:8">
      <c r="A31" s="7" t="s">
        <v>14</v>
      </c>
      <c r="B31" s="8" t="s">
        <v>266</v>
      </c>
      <c r="C31" s="8"/>
      <c r="D31" s="8"/>
      <c r="E31" s="8"/>
      <c r="F31" s="8"/>
      <c r="G31" s="14"/>
      <c r="H31" s="10"/>
    </row>
    <row r="32" s="2" customFormat="1" ht="57.5" customHeight="1" spans="1:8">
      <c r="A32" s="7">
        <v>22</v>
      </c>
      <c r="B32" s="11" t="s">
        <v>267</v>
      </c>
      <c r="C32" s="11" t="s">
        <v>239</v>
      </c>
      <c r="D32" s="12" t="s">
        <v>240</v>
      </c>
      <c r="E32" s="7" t="s">
        <v>177</v>
      </c>
      <c r="F32" s="13" t="s">
        <v>46</v>
      </c>
      <c r="G32" s="14">
        <v>1203.95</v>
      </c>
      <c r="H32" s="15">
        <f t="shared" ref="H32:H38" si="1">ROUND(F32*G32,2)</f>
        <v>2407.9</v>
      </c>
    </row>
    <row r="33" s="2" customFormat="1" ht="57.5" customHeight="1" spans="1:8">
      <c r="A33" s="7">
        <v>23</v>
      </c>
      <c r="B33" s="11" t="s">
        <v>268</v>
      </c>
      <c r="C33" s="11" t="s">
        <v>239</v>
      </c>
      <c r="D33" s="12" t="s">
        <v>242</v>
      </c>
      <c r="E33" s="7" t="s">
        <v>177</v>
      </c>
      <c r="F33" s="13" t="s">
        <v>46</v>
      </c>
      <c r="G33" s="14">
        <v>929.44</v>
      </c>
      <c r="H33" s="15">
        <f t="shared" si="1"/>
        <v>1858.88</v>
      </c>
    </row>
    <row r="34" s="2" customFormat="1" ht="35.25" customHeight="1" spans="1:8">
      <c r="A34" s="7">
        <v>24</v>
      </c>
      <c r="B34" s="11" t="s">
        <v>269</v>
      </c>
      <c r="C34" s="11" t="s">
        <v>251</v>
      </c>
      <c r="D34" s="12" t="s">
        <v>252</v>
      </c>
      <c r="E34" s="7" t="s">
        <v>172</v>
      </c>
      <c r="F34" s="13" t="s">
        <v>270</v>
      </c>
      <c r="G34" s="14">
        <v>101.85</v>
      </c>
      <c r="H34" s="15">
        <f t="shared" si="1"/>
        <v>8962.8</v>
      </c>
    </row>
    <row r="35" s="2" customFormat="1" ht="23.75" customHeight="1" spans="1:8">
      <c r="A35" s="7">
        <v>25</v>
      </c>
      <c r="B35" s="11" t="s">
        <v>271</v>
      </c>
      <c r="C35" s="11" t="s">
        <v>255</v>
      </c>
      <c r="D35" s="12" t="s">
        <v>256</v>
      </c>
      <c r="E35" s="7" t="s">
        <v>172</v>
      </c>
      <c r="F35" s="13" t="s">
        <v>270</v>
      </c>
      <c r="G35" s="14">
        <v>261.98</v>
      </c>
      <c r="H35" s="15">
        <f t="shared" si="1"/>
        <v>23054.24</v>
      </c>
    </row>
    <row r="36" s="2" customFormat="1" ht="15.75" customHeight="1" spans="1:8">
      <c r="A36" s="7">
        <v>26</v>
      </c>
      <c r="B36" s="11" t="s">
        <v>272</v>
      </c>
      <c r="C36" s="11" t="s">
        <v>258</v>
      </c>
      <c r="D36" s="12" t="s">
        <v>259</v>
      </c>
      <c r="E36" s="7" t="s">
        <v>50</v>
      </c>
      <c r="F36" s="13" t="s">
        <v>273</v>
      </c>
      <c r="G36" s="14">
        <v>41.22</v>
      </c>
      <c r="H36" s="15">
        <f t="shared" si="1"/>
        <v>2901.89</v>
      </c>
    </row>
    <row r="37" s="2" customFormat="1" ht="15.75" customHeight="1" spans="1:8">
      <c r="A37" s="7">
        <v>27</v>
      </c>
      <c r="B37" s="11" t="s">
        <v>274</v>
      </c>
      <c r="C37" s="11" t="s">
        <v>262</v>
      </c>
      <c r="D37" s="12" t="s">
        <v>259</v>
      </c>
      <c r="E37" s="7" t="s">
        <v>50</v>
      </c>
      <c r="F37" s="13" t="s">
        <v>275</v>
      </c>
      <c r="G37" s="14">
        <v>7.9</v>
      </c>
      <c r="H37" s="15">
        <f t="shared" si="1"/>
        <v>481.19</v>
      </c>
    </row>
    <row r="38" s="2" customFormat="1" ht="15.75" customHeight="1" spans="1:8">
      <c r="A38" s="7">
        <v>28</v>
      </c>
      <c r="B38" s="11" t="s">
        <v>276</v>
      </c>
      <c r="C38" s="11" t="s">
        <v>90</v>
      </c>
      <c r="D38" s="12" t="s">
        <v>259</v>
      </c>
      <c r="E38" s="7" t="s">
        <v>50</v>
      </c>
      <c r="F38" s="13" t="s">
        <v>277</v>
      </c>
      <c r="G38" s="14">
        <v>26.35</v>
      </c>
      <c r="H38" s="15">
        <f t="shared" si="1"/>
        <v>231.88</v>
      </c>
    </row>
    <row r="39" s="2" customFormat="1" ht="15.75" customHeight="1" spans="1:8">
      <c r="A39" s="7" t="s">
        <v>21</v>
      </c>
      <c r="B39" s="8" t="s">
        <v>278</v>
      </c>
      <c r="C39" s="8"/>
      <c r="D39" s="8"/>
      <c r="E39" s="8"/>
      <c r="F39" s="8"/>
      <c r="G39" s="14"/>
      <c r="H39" s="10"/>
    </row>
    <row r="40" s="2" customFormat="1" ht="15.75" customHeight="1" spans="1:8">
      <c r="A40" s="7">
        <v>29</v>
      </c>
      <c r="B40" s="11" t="s">
        <v>279</v>
      </c>
      <c r="C40" s="11" t="s">
        <v>280</v>
      </c>
      <c r="D40" s="12" t="s">
        <v>281</v>
      </c>
      <c r="E40" s="7" t="s">
        <v>282</v>
      </c>
      <c r="F40" s="13" t="s">
        <v>41</v>
      </c>
      <c r="G40" s="14">
        <v>1656.8</v>
      </c>
      <c r="H40" s="15">
        <f>ROUND(F40*G40,2)</f>
        <v>1656.8</v>
      </c>
    </row>
    <row r="41" s="2" customFormat="1" ht="15.75" customHeight="1" spans="1:8">
      <c r="A41" s="7">
        <v>30</v>
      </c>
      <c r="B41" s="11" t="s">
        <v>283</v>
      </c>
      <c r="C41" s="11" t="s">
        <v>280</v>
      </c>
      <c r="D41" s="12" t="s">
        <v>284</v>
      </c>
      <c r="E41" s="7" t="s">
        <v>282</v>
      </c>
      <c r="F41" s="13" t="s">
        <v>46</v>
      </c>
      <c r="G41" s="14">
        <v>262.57</v>
      </c>
      <c r="H41" s="15">
        <f>ROUND(F41*G41,2)</f>
        <v>525.14</v>
      </c>
    </row>
    <row r="42" s="2" customFormat="1" ht="15.75" customHeight="1" spans="1:8">
      <c r="A42" s="7">
        <v>31</v>
      </c>
      <c r="B42" s="11" t="s">
        <v>285</v>
      </c>
      <c r="C42" s="11" t="s">
        <v>280</v>
      </c>
      <c r="D42" s="12" t="s">
        <v>286</v>
      </c>
      <c r="E42" s="7" t="s">
        <v>282</v>
      </c>
      <c r="F42" s="13" t="s">
        <v>287</v>
      </c>
      <c r="G42" s="14">
        <v>246.92</v>
      </c>
      <c r="H42" s="15">
        <f>ROUND(F42*G42,2)</f>
        <v>987.68</v>
      </c>
    </row>
    <row r="43" s="2" customFormat="1" ht="57.5" customHeight="1" spans="1:8">
      <c r="A43" s="7">
        <v>32</v>
      </c>
      <c r="B43" s="11" t="s">
        <v>288</v>
      </c>
      <c r="C43" s="11" t="s">
        <v>246</v>
      </c>
      <c r="D43" s="12" t="s">
        <v>247</v>
      </c>
      <c r="E43" s="7" t="s">
        <v>177</v>
      </c>
      <c r="F43" s="13" t="s">
        <v>41</v>
      </c>
      <c r="G43" s="14">
        <v>394.95</v>
      </c>
      <c r="H43" s="15">
        <f>ROUND(F43*G43,2)</f>
        <v>394.95</v>
      </c>
    </row>
    <row r="44" s="2" customFormat="1" ht="15.75" customHeight="1" spans="1:8">
      <c r="A44" s="7" t="s">
        <v>25</v>
      </c>
      <c r="B44" s="8" t="s">
        <v>289</v>
      </c>
      <c r="C44" s="8"/>
      <c r="D44" s="8"/>
      <c r="E44" s="8"/>
      <c r="F44" s="8"/>
      <c r="G44" s="14"/>
      <c r="H44" s="10"/>
    </row>
    <row r="45" s="2" customFormat="1" ht="57.5" customHeight="1" spans="1:8">
      <c r="A45" s="7">
        <v>33</v>
      </c>
      <c r="B45" s="11" t="s">
        <v>290</v>
      </c>
      <c r="C45" s="11" t="s">
        <v>239</v>
      </c>
      <c r="D45" s="12" t="s">
        <v>242</v>
      </c>
      <c r="E45" s="7" t="s">
        <v>177</v>
      </c>
      <c r="F45" s="13" t="s">
        <v>41</v>
      </c>
      <c r="G45" s="14">
        <v>929.44</v>
      </c>
      <c r="H45" s="15">
        <f t="shared" ref="H45:H50" si="2">ROUND(F45*G45,2)</f>
        <v>929.44</v>
      </c>
    </row>
    <row r="46" s="2" customFormat="1" ht="35.25" customHeight="1" spans="1:8">
      <c r="A46" s="7">
        <v>34</v>
      </c>
      <c r="B46" s="11" t="s">
        <v>291</v>
      </c>
      <c r="C46" s="11" t="s">
        <v>251</v>
      </c>
      <c r="D46" s="12" t="s">
        <v>252</v>
      </c>
      <c r="E46" s="7" t="s">
        <v>172</v>
      </c>
      <c r="F46" s="13" t="s">
        <v>292</v>
      </c>
      <c r="G46" s="14">
        <v>99.15</v>
      </c>
      <c r="H46" s="15">
        <f t="shared" si="2"/>
        <v>8626.05</v>
      </c>
    </row>
    <row r="47" s="2" customFormat="1" ht="23.75" customHeight="1" spans="1:8">
      <c r="A47" s="7">
        <v>35</v>
      </c>
      <c r="B47" s="11" t="s">
        <v>293</v>
      </c>
      <c r="C47" s="11" t="s">
        <v>255</v>
      </c>
      <c r="D47" s="12" t="s">
        <v>256</v>
      </c>
      <c r="E47" s="7" t="s">
        <v>172</v>
      </c>
      <c r="F47" s="13" t="s">
        <v>292</v>
      </c>
      <c r="G47" s="14">
        <v>261.98</v>
      </c>
      <c r="H47" s="15">
        <f t="shared" si="2"/>
        <v>22792.26</v>
      </c>
    </row>
    <row r="48" s="2" customFormat="1" ht="15.75" customHeight="1" spans="1:8">
      <c r="A48" s="7">
        <v>36</v>
      </c>
      <c r="B48" s="11" t="s">
        <v>294</v>
      </c>
      <c r="C48" s="11" t="s">
        <v>258</v>
      </c>
      <c r="D48" s="12" t="s">
        <v>259</v>
      </c>
      <c r="E48" s="7" t="s">
        <v>50</v>
      </c>
      <c r="F48" s="13" t="s">
        <v>295</v>
      </c>
      <c r="G48" s="14">
        <v>41.22</v>
      </c>
      <c r="H48" s="15">
        <f t="shared" si="2"/>
        <v>2868.91</v>
      </c>
    </row>
    <row r="49" s="2" customFormat="1" ht="15.75" customHeight="1" spans="1:8">
      <c r="A49" s="7">
        <v>37</v>
      </c>
      <c r="B49" s="11" t="s">
        <v>296</v>
      </c>
      <c r="C49" s="11" t="s">
        <v>262</v>
      </c>
      <c r="D49" s="12" t="s">
        <v>259</v>
      </c>
      <c r="E49" s="7" t="s">
        <v>50</v>
      </c>
      <c r="F49" s="13" t="s">
        <v>297</v>
      </c>
      <c r="G49" s="14">
        <v>7.9</v>
      </c>
      <c r="H49" s="15">
        <f t="shared" si="2"/>
        <v>475.74</v>
      </c>
    </row>
    <row r="50" s="2" customFormat="1" ht="15.75" customHeight="1" spans="1:8">
      <c r="A50" s="7">
        <v>38</v>
      </c>
      <c r="B50" s="11" t="s">
        <v>298</v>
      </c>
      <c r="C50" s="11" t="s">
        <v>90</v>
      </c>
      <c r="D50" s="12" t="s">
        <v>259</v>
      </c>
      <c r="E50" s="7" t="s">
        <v>50</v>
      </c>
      <c r="F50" s="13" t="s">
        <v>299</v>
      </c>
      <c r="G50" s="14">
        <v>26.35</v>
      </c>
      <c r="H50" s="15">
        <f t="shared" si="2"/>
        <v>229.25</v>
      </c>
    </row>
    <row r="51" s="2" customFormat="1" ht="15.75" customHeight="1" spans="1:8">
      <c r="A51" s="7" t="s">
        <v>28</v>
      </c>
      <c r="B51" s="8" t="s">
        <v>300</v>
      </c>
      <c r="C51" s="8"/>
      <c r="D51" s="8"/>
      <c r="E51" s="8"/>
      <c r="F51" s="8"/>
      <c r="G51" s="14"/>
      <c r="H51" s="10"/>
    </row>
    <row r="52" s="2" customFormat="1" ht="15.75" customHeight="1" spans="1:8">
      <c r="A52" s="7">
        <v>39</v>
      </c>
      <c r="B52" s="11" t="s">
        <v>301</v>
      </c>
      <c r="C52" s="11" t="s">
        <v>302</v>
      </c>
      <c r="D52" s="12" t="s">
        <v>303</v>
      </c>
      <c r="E52" s="7" t="s">
        <v>282</v>
      </c>
      <c r="F52" s="13" t="s">
        <v>41</v>
      </c>
      <c r="G52" s="14">
        <v>441.78</v>
      </c>
      <c r="H52" s="15">
        <f t="shared" ref="H52:H58" si="3">ROUND(F52*G52,2)</f>
        <v>441.78</v>
      </c>
    </row>
    <row r="53" s="2" customFormat="1" ht="15.75" customHeight="1" spans="1:8">
      <c r="A53" s="7">
        <v>40</v>
      </c>
      <c r="B53" s="11" t="s">
        <v>304</v>
      </c>
      <c r="C53" s="11" t="s">
        <v>280</v>
      </c>
      <c r="D53" s="12" t="s">
        <v>286</v>
      </c>
      <c r="E53" s="7" t="s">
        <v>282</v>
      </c>
      <c r="F53" s="13" t="s">
        <v>41</v>
      </c>
      <c r="G53" s="14">
        <v>262.57</v>
      </c>
      <c r="H53" s="15">
        <f t="shared" si="3"/>
        <v>262.57</v>
      </c>
    </row>
    <row r="54" s="2" customFormat="1" ht="35.25" customHeight="1" spans="1:8">
      <c r="A54" s="7">
        <v>41</v>
      </c>
      <c r="B54" s="11" t="s">
        <v>305</v>
      </c>
      <c r="C54" s="11" t="s">
        <v>251</v>
      </c>
      <c r="D54" s="12" t="s">
        <v>252</v>
      </c>
      <c r="E54" s="7" t="s">
        <v>172</v>
      </c>
      <c r="F54" s="13" t="s">
        <v>306</v>
      </c>
      <c r="G54" s="14">
        <v>101.85</v>
      </c>
      <c r="H54" s="15">
        <f t="shared" si="3"/>
        <v>8351.7</v>
      </c>
    </row>
    <row r="55" s="2" customFormat="1" ht="23.75" customHeight="1" spans="1:8">
      <c r="A55" s="7">
        <v>42</v>
      </c>
      <c r="B55" s="11" t="s">
        <v>307</v>
      </c>
      <c r="C55" s="11" t="s">
        <v>255</v>
      </c>
      <c r="D55" s="12" t="s">
        <v>256</v>
      </c>
      <c r="E55" s="7" t="s">
        <v>172</v>
      </c>
      <c r="F55" s="13" t="s">
        <v>306</v>
      </c>
      <c r="G55" s="14">
        <v>261.98</v>
      </c>
      <c r="H55" s="15">
        <f t="shared" si="3"/>
        <v>21482.36</v>
      </c>
    </row>
    <row r="56" s="2" customFormat="1" ht="15.75" customHeight="1" spans="1:8">
      <c r="A56" s="7">
        <v>43</v>
      </c>
      <c r="B56" s="11" t="s">
        <v>308</v>
      </c>
      <c r="C56" s="11" t="s">
        <v>258</v>
      </c>
      <c r="D56" s="12" t="s">
        <v>259</v>
      </c>
      <c r="E56" s="7" t="s">
        <v>50</v>
      </c>
      <c r="F56" s="13" t="s">
        <v>309</v>
      </c>
      <c r="G56" s="14">
        <v>41.22</v>
      </c>
      <c r="H56" s="15">
        <f t="shared" si="3"/>
        <v>2704.03</v>
      </c>
    </row>
    <row r="57" s="2" customFormat="1" ht="15.75" customHeight="1" spans="1:8">
      <c r="A57" s="7">
        <v>44</v>
      </c>
      <c r="B57" s="11" t="s">
        <v>310</v>
      </c>
      <c r="C57" s="11" t="s">
        <v>262</v>
      </c>
      <c r="D57" s="12" t="s">
        <v>259</v>
      </c>
      <c r="E57" s="7" t="s">
        <v>50</v>
      </c>
      <c r="F57" s="13" t="s">
        <v>311</v>
      </c>
      <c r="G57" s="14">
        <v>7.9</v>
      </c>
      <c r="H57" s="15">
        <f t="shared" si="3"/>
        <v>513.18</v>
      </c>
    </row>
    <row r="58" s="2" customFormat="1" ht="15.75" customHeight="1" spans="1:8">
      <c r="A58" s="7">
        <v>45</v>
      </c>
      <c r="B58" s="11" t="s">
        <v>312</v>
      </c>
      <c r="C58" s="11" t="s">
        <v>90</v>
      </c>
      <c r="D58" s="12" t="s">
        <v>259</v>
      </c>
      <c r="E58" s="7" t="s">
        <v>50</v>
      </c>
      <c r="F58" s="13" t="s">
        <v>313</v>
      </c>
      <c r="G58" s="14">
        <v>26.35</v>
      </c>
      <c r="H58" s="15">
        <f t="shared" si="3"/>
        <v>216.07</v>
      </c>
    </row>
    <row r="59" s="2" customFormat="1" ht="15.75" customHeight="1" spans="1:8">
      <c r="A59" s="7" t="s">
        <v>314</v>
      </c>
      <c r="B59" s="8" t="s">
        <v>315</v>
      </c>
      <c r="C59" s="8"/>
      <c r="D59" s="8"/>
      <c r="E59" s="8"/>
      <c r="F59" s="8"/>
      <c r="G59" s="14"/>
      <c r="H59" s="10"/>
    </row>
    <row r="60" s="2" customFormat="1" ht="35.25" customHeight="1" spans="1:8">
      <c r="A60" s="7">
        <v>46</v>
      </c>
      <c r="B60" s="11" t="s">
        <v>316</v>
      </c>
      <c r="C60" s="11" t="s">
        <v>251</v>
      </c>
      <c r="D60" s="12" t="s">
        <v>252</v>
      </c>
      <c r="E60" s="7" t="s">
        <v>172</v>
      </c>
      <c r="F60" s="13" t="s">
        <v>317</v>
      </c>
      <c r="G60" s="14">
        <v>99.15</v>
      </c>
      <c r="H60" s="15">
        <f>ROUND(F60*G60,2)</f>
        <v>6940.5</v>
      </c>
    </row>
    <row r="61" s="2" customFormat="1" ht="23.75" customHeight="1" spans="1:8">
      <c r="A61" s="7">
        <v>47</v>
      </c>
      <c r="B61" s="11" t="s">
        <v>318</v>
      </c>
      <c r="C61" s="11" t="s">
        <v>255</v>
      </c>
      <c r="D61" s="12" t="s">
        <v>256</v>
      </c>
      <c r="E61" s="7" t="s">
        <v>172</v>
      </c>
      <c r="F61" s="13" t="s">
        <v>317</v>
      </c>
      <c r="G61" s="14">
        <v>261.98</v>
      </c>
      <c r="H61" s="15">
        <f>ROUND(F61*G61,2)</f>
        <v>18338.6</v>
      </c>
    </row>
    <row r="62" s="2" customFormat="1" ht="15.75" customHeight="1" spans="1:8">
      <c r="A62" s="7">
        <v>48</v>
      </c>
      <c r="B62" s="11" t="s">
        <v>319</v>
      </c>
      <c r="C62" s="11" t="s">
        <v>258</v>
      </c>
      <c r="D62" s="12" t="s">
        <v>259</v>
      </c>
      <c r="E62" s="7" t="s">
        <v>50</v>
      </c>
      <c r="F62" s="13" t="s">
        <v>320</v>
      </c>
      <c r="G62" s="14">
        <v>41.22</v>
      </c>
      <c r="H62" s="15">
        <f>ROUND(F62*G62,2)</f>
        <v>2308.32</v>
      </c>
    </row>
    <row r="63" s="2" customFormat="1" ht="15.75" customHeight="1" spans="1:8">
      <c r="A63" s="7">
        <v>49</v>
      </c>
      <c r="B63" s="11" t="s">
        <v>321</v>
      </c>
      <c r="C63" s="11" t="s">
        <v>262</v>
      </c>
      <c r="D63" s="12" t="s">
        <v>259</v>
      </c>
      <c r="E63" s="7" t="s">
        <v>50</v>
      </c>
      <c r="F63" s="13" t="s">
        <v>322</v>
      </c>
      <c r="G63" s="14">
        <v>7.9</v>
      </c>
      <c r="H63" s="15">
        <f>ROUND(F63*G63,2)</f>
        <v>382.76</v>
      </c>
    </row>
    <row r="64" s="2" customFormat="1" ht="24" customHeight="1" spans="1:8">
      <c r="A64" s="7">
        <v>50</v>
      </c>
      <c r="B64" s="11" t="s">
        <v>323</v>
      </c>
      <c r="C64" s="11" t="s">
        <v>90</v>
      </c>
      <c r="D64" s="12" t="s">
        <v>259</v>
      </c>
      <c r="E64" s="7" t="s">
        <v>50</v>
      </c>
      <c r="F64" s="13" t="s">
        <v>324</v>
      </c>
      <c r="G64" s="14">
        <v>26.35</v>
      </c>
      <c r="H64" s="15">
        <f>ROUND(F64*G64,2)</f>
        <v>184.45</v>
      </c>
    </row>
    <row r="65" spans="1:8">
      <c r="A65" s="16" t="s">
        <v>65</v>
      </c>
      <c r="B65" s="16"/>
      <c r="C65" s="16"/>
      <c r="D65" s="16"/>
      <c r="E65" s="16"/>
      <c r="F65" s="16"/>
      <c r="G65" s="16"/>
      <c r="H65" s="17">
        <f>SUM(H6:H64)</f>
        <v>266833.16</v>
      </c>
    </row>
    <row r="66" ht="20.25" spans="1:8">
      <c r="A66" s="8"/>
      <c r="B66" s="18" t="s">
        <v>325</v>
      </c>
      <c r="C66" s="18"/>
      <c r="D66" s="18"/>
      <c r="E66" s="18"/>
      <c r="F66" s="18"/>
      <c r="G66" s="18"/>
      <c r="H66" s="19"/>
    </row>
    <row r="67" spans="1:8">
      <c r="A67" s="8">
        <v>51</v>
      </c>
      <c r="B67" s="8" t="s">
        <v>72</v>
      </c>
      <c r="C67" s="20" t="s">
        <v>12</v>
      </c>
      <c r="D67" s="8"/>
      <c r="E67" s="8" t="s">
        <v>73</v>
      </c>
      <c r="F67" s="8">
        <v>1</v>
      </c>
      <c r="G67" s="8">
        <v>20000</v>
      </c>
      <c r="H67" s="21">
        <v>20000</v>
      </c>
    </row>
    <row r="68" spans="1:8">
      <c r="A68" s="22" t="s">
        <v>74</v>
      </c>
      <c r="B68" s="23"/>
      <c r="C68" s="23"/>
      <c r="D68" s="23"/>
      <c r="E68" s="23"/>
      <c r="F68" s="23"/>
      <c r="G68" s="23"/>
      <c r="H68" s="24">
        <f>H65+H67</f>
        <v>286833.16</v>
      </c>
    </row>
    <row r="1048430" customFormat="1" ht="13.5"/>
    <row r="1048431" customFormat="1" ht="13.5"/>
    <row r="1048432" customFormat="1" ht="13.5"/>
    <row r="1048433" customFormat="1" ht="13.5"/>
    <row r="1048434" customFormat="1" ht="13.5"/>
    <row r="1048435" customFormat="1" ht="13.5"/>
    <row r="1048436" customFormat="1" ht="13.5"/>
    <row r="1048437" customFormat="1" ht="13.5"/>
    <row r="1048438" customFormat="1" ht="13.5"/>
    <row r="1048439" customFormat="1" ht="13.5"/>
    <row r="1048440" customFormat="1" ht="13.5"/>
    <row r="1048441" customFormat="1" ht="13.5"/>
    <row r="1048442" customFormat="1" ht="13.5"/>
    <row r="1048443" customFormat="1" ht="13.5"/>
    <row r="1048444" customFormat="1" ht="13.5"/>
    <row r="1048445" customFormat="1" ht="13.5"/>
    <row r="1048446" customFormat="1" ht="13.5"/>
    <row r="1048447" customFormat="1" ht="13.5"/>
    <row r="1048448" customFormat="1" ht="13.5"/>
    <row r="1048449" customFormat="1" ht="13.5"/>
    <row r="1048450" customFormat="1" ht="13.5"/>
    <row r="1048451" customFormat="1" ht="13.5"/>
    <row r="1048452" customFormat="1" ht="13.5"/>
    <row r="1048453" customFormat="1" ht="13.5"/>
    <row r="1048454" customFormat="1" ht="13.5"/>
    <row r="1048455" customFormat="1" ht="13.5"/>
    <row r="1048456" customFormat="1" ht="13.5"/>
    <row r="1048457" customFormat="1" ht="13.5"/>
    <row r="1048458" customFormat="1" ht="13.5"/>
    <row r="1048459" customFormat="1" ht="13.5"/>
    <row r="1048460" customFormat="1" ht="13.5"/>
    <row r="1048461" customFormat="1" ht="13.5"/>
    <row r="1048462" customFormat="1" ht="13.5"/>
    <row r="1048463" customFormat="1" ht="13.5"/>
    <row r="1048464" customFormat="1" ht="13.5"/>
    <row r="1048465" customFormat="1" ht="13.5"/>
    <row r="1048466" customFormat="1" ht="13.5"/>
    <row r="1048467" customFormat="1" ht="13.5"/>
    <row r="1048468" customFormat="1" ht="13.5"/>
    <row r="1048469" customFormat="1" ht="13.5"/>
    <row r="1048470" customFormat="1" ht="13.5"/>
    <row r="1048471" customFormat="1" ht="13.5"/>
    <row r="1048472" customFormat="1" ht="13.5"/>
    <row r="1048473" customFormat="1" ht="13.5"/>
    <row r="1048474" customFormat="1" ht="13.5"/>
    <row r="1048475" customFormat="1" ht="13.5"/>
    <row r="1048476" customFormat="1" ht="13.5"/>
    <row r="1048477" customFormat="1" ht="13.5"/>
    <row r="1048478" customFormat="1" ht="13.5"/>
    <row r="1048479" customFormat="1" ht="13.5"/>
    <row r="1048480" customFormat="1" ht="13.5"/>
    <row r="1048481" customFormat="1" ht="13.5"/>
    <row r="1048482" customFormat="1" ht="13.5"/>
    <row r="1048483" customFormat="1" ht="13.5"/>
    <row r="1048484" customFormat="1" ht="13.5"/>
    <row r="1048485" customFormat="1" ht="13.5"/>
    <row r="1048486" customFormat="1" ht="13.5"/>
    <row r="1048487" customFormat="1" ht="13.5"/>
    <row r="1048488" customFormat="1" ht="13.5"/>
    <row r="1048489" customFormat="1" ht="13.5"/>
    <row r="1048490" customFormat="1" ht="13.5"/>
    <row r="1048491" customFormat="1" ht="13.5"/>
    <row r="1048492" customFormat="1" ht="13.5"/>
    <row r="1048493" customFormat="1" ht="13.5"/>
    <row r="1048494" customFormat="1" ht="13.5"/>
    <row r="1048495" customFormat="1" ht="13.5"/>
    <row r="1048496" customFormat="1" ht="13.5"/>
    <row r="1048497" customFormat="1" ht="13.5"/>
    <row r="1048498" customFormat="1" ht="13.5"/>
    <row r="1048499" customFormat="1" ht="13.5"/>
    <row r="1048500" customFormat="1" ht="13.5"/>
    <row r="1048501" customFormat="1" ht="13.5"/>
    <row r="1048502" customFormat="1" ht="13.5"/>
    <row r="1048503" customFormat="1" ht="13.5"/>
    <row r="1048504" customFormat="1" ht="13.5"/>
    <row r="1048505" customFormat="1" ht="13.5"/>
    <row r="1048506" customFormat="1" ht="13.5"/>
    <row r="1048507" customFormat="1" ht="13.5"/>
    <row r="1048508" customFormat="1" ht="13.5"/>
    <row r="1048509" customFormat="1" ht="13.5"/>
    <row r="1048510" customFormat="1" ht="13.5"/>
    <row r="1048511" customFormat="1" ht="13.5"/>
    <row r="1048512" customFormat="1" ht="13.5"/>
    <row r="1048513" customFormat="1" ht="13.5"/>
    <row r="1048514" customFormat="1" ht="13.5"/>
    <row r="1048515" customFormat="1" ht="13.5"/>
    <row r="1048516" customFormat="1" ht="13.5"/>
    <row r="1048517" customFormat="1" ht="13.5"/>
    <row r="1048518" customFormat="1" ht="13.5"/>
    <row r="1048519" customFormat="1" ht="13.5"/>
    <row r="1048520" customFormat="1" ht="13.5"/>
    <row r="1048521" customFormat="1" ht="13.5"/>
    <row r="1048522" customFormat="1" ht="13.5"/>
    <row r="1048523" customFormat="1" ht="13.5"/>
    <row r="1048524" customFormat="1" ht="13.5"/>
    <row r="1048525" customFormat="1" ht="13.5"/>
  </sheetData>
  <autoFilter ref="A1:H1048525">
    <extLst/>
  </autoFilter>
  <mergeCells count="22">
    <mergeCell ref="A1:H1"/>
    <mergeCell ref="A2:H2"/>
    <mergeCell ref="G3:H3"/>
    <mergeCell ref="B5:F5"/>
    <mergeCell ref="B9:F9"/>
    <mergeCell ref="B13:F13"/>
    <mergeCell ref="B15:F15"/>
    <mergeCell ref="B17:F17"/>
    <mergeCell ref="B31:F31"/>
    <mergeCell ref="B39:F39"/>
    <mergeCell ref="B44:F44"/>
    <mergeCell ref="B51:F51"/>
    <mergeCell ref="B59:F59"/>
    <mergeCell ref="A65:G65"/>
    <mergeCell ref="B66:G66"/>
    <mergeCell ref="A68:G68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采购控制价汇总</vt:lpstr>
      <vt:lpstr>1漳州南所培训楼外立面改造工程</vt:lpstr>
      <vt:lpstr>2网球场屋盖工程 </vt:lpstr>
      <vt:lpstr>3云平高速所站消防设施修缮改造工程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张向莉</cp:lastModifiedBy>
  <dcterms:created xsi:type="dcterms:W3CDTF">2025-12-03T10:51:00Z</dcterms:created>
  <dcterms:modified xsi:type="dcterms:W3CDTF">2025-12-10T05:21:24Z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F83ECCD3BE8D482F978DCD8B1C4F0F3E_11</vt:lpwstr>
  </property>
  <property fmtid="{D5CDD505-2E9C-101B-9397-08002B2CF9AE}" pid="3" name="KSOProductBuildVer">
    <vt:lpwstr>2052-12.1.0.16399</vt:lpwstr>
  </property>
</Properties>
</file>