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785" windowHeight="11115" activeTab="1"/>
  </bookViews>
  <sheets>
    <sheet name="汇总" sheetId="4" r:id="rId1"/>
    <sheet name="1-1小溪、华丰服务区空间优化提升改造工程" sheetId="22" r:id="rId2"/>
  </sheets>
  <definedNames>
    <definedName name="_xlnm.Print_Area" localSheetId="0">汇总!$A$1:$D$10</definedName>
    <definedName name="_xlnm._FilterDatabase" localSheetId="1" hidden="1">'1-1小溪、华丰服务区空间优化提升改造工程'!$A$1:$H$53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<sst xmlns="http://schemas.openxmlformats.org/spreadsheetml/2006/main" count="226" uniqueCount="146">
  <si>
    <t>小溪、华丰服务区空间优化提升改造工程
工程量清单</t>
  </si>
  <si>
    <t>序号</t>
  </si>
  <si>
    <t>项目名称</t>
  </si>
  <si>
    <t>金额</t>
  </si>
  <si>
    <t>备注</t>
  </si>
  <si>
    <t>小溪、华丰服务区空间优化提升改造工程</t>
  </si>
  <si>
    <t>一</t>
  </si>
  <si>
    <t>土建单位工程</t>
  </si>
  <si>
    <t>二</t>
  </si>
  <si>
    <t>安装单位工程</t>
  </si>
  <si>
    <t>三</t>
  </si>
  <si>
    <t>暂列金</t>
  </si>
  <si>
    <t>不可竞争费用</t>
  </si>
  <si>
    <t>合计</t>
  </si>
  <si>
    <t>取整</t>
  </si>
  <si>
    <t>工程名称：小溪、华丰服务区空间优化提升改造工程</t>
  </si>
  <si>
    <t>一、土建单位工程</t>
  </si>
  <si>
    <t>项目编码</t>
  </si>
  <si>
    <t>项目特征描述</t>
  </si>
  <si>
    <t>计量单位</t>
  </si>
  <si>
    <t>工程量</t>
  </si>
  <si>
    <t>金额（元）</t>
  </si>
  <si>
    <t>综合单价</t>
  </si>
  <si>
    <t>合价</t>
  </si>
  <si>
    <t>1分部分项工程量清单</t>
  </si>
  <si>
    <t>小溪服务区</t>
  </si>
  <si>
    <t>1</t>
  </si>
  <si>
    <t>040205006001</t>
  </si>
  <si>
    <t>标线</t>
  </si>
  <si>
    <t>路面划线
1.分界线(热熔漆)</t>
  </si>
  <si>
    <t>m2</t>
  </si>
  <si>
    <t>65.04</t>
  </si>
  <si>
    <t>2</t>
  </si>
  <si>
    <t>040205006003</t>
  </si>
  <si>
    <t>25*12cm路沿石黄黑斜线</t>
  </si>
  <si>
    <t>22.01</t>
  </si>
  <si>
    <t>3</t>
  </si>
  <si>
    <t>040203007001</t>
  </si>
  <si>
    <t>水泥混凝土</t>
  </si>
  <si>
    <t>1.混凝土强度等级:C30（甲供主材）
2.厚度:20cm</t>
  </si>
  <si>
    <t>4</t>
  </si>
  <si>
    <t>040202002002</t>
  </si>
  <si>
    <t>石灰稳定层</t>
  </si>
  <si>
    <t>1.15cn5Mpa石粉稳定层，
掺5%水泥含量</t>
  </si>
  <si>
    <t>856.1</t>
  </si>
  <si>
    <t>5</t>
  </si>
  <si>
    <t>040202011001</t>
  </si>
  <si>
    <t>碎石</t>
  </si>
  <si>
    <t>1.石料规格:级配碎石
2.厚度:15Cm</t>
  </si>
  <si>
    <t>6</t>
  </si>
  <si>
    <t>040202001001</t>
  </si>
  <si>
    <t>路床(槽)整形</t>
  </si>
  <si>
    <t>1.路床碾压检验</t>
  </si>
  <si>
    <t>7</t>
  </si>
  <si>
    <t>010101002001</t>
  </si>
  <si>
    <t>挖一般土方</t>
  </si>
  <si>
    <t>1.清表</t>
  </si>
  <si>
    <t>m3</t>
  </si>
  <si>
    <t>360.55</t>
  </si>
  <si>
    <t>8</t>
  </si>
  <si>
    <t>010103002001</t>
  </si>
  <si>
    <t>余方弃置</t>
  </si>
  <si>
    <t>1.废弃料品种:土
2.运距:自行考虑</t>
  </si>
  <si>
    <t>9</t>
  </si>
  <si>
    <t>040203008002</t>
  </si>
  <si>
    <t>块料面层</t>
  </si>
  <si>
    <t>1.50厚透水砖面层
2.30厚1：3干硬性水泥砂
浆
3.150厚C15素混凝土
4.150厚3：7灰土
5.素土夯实</t>
  </si>
  <si>
    <t>53.78</t>
  </si>
  <si>
    <t>10</t>
  </si>
  <si>
    <t>040204004001</t>
  </si>
  <si>
    <t>安砌侧(平、缘
)石</t>
  </si>
  <si>
    <t>路沿石
1.L*120*250高芝麻白立
沿石机切面(弧形处按600切
割)
2.20厚1:3水泥砂浆结合
层
3.C15砼卧牢</t>
  </si>
  <si>
    <t>m</t>
  </si>
  <si>
    <t>100.05</t>
  </si>
  <si>
    <t>11</t>
  </si>
  <si>
    <t>011605001001</t>
  </si>
  <si>
    <t>平面块料拆除</t>
  </si>
  <si>
    <t>1.拆除原有透水砖</t>
  </si>
  <si>
    <t>12</t>
  </si>
  <si>
    <t>050101001001</t>
  </si>
  <si>
    <t>砍伐乔木</t>
  </si>
  <si>
    <t>1.伐树(离地面20cm处树干
直径50cm以内)
2.挖树蔸(离地面20cm处树
干直径50cm以内)</t>
  </si>
  <si>
    <t>株</t>
  </si>
  <si>
    <t>29</t>
  </si>
  <si>
    <t>13</t>
  </si>
  <si>
    <t>050102001001</t>
  </si>
  <si>
    <t>修剪原有树木</t>
  </si>
  <si>
    <t>1.修剪原有树木</t>
  </si>
  <si>
    <t>30</t>
  </si>
  <si>
    <t>14</t>
  </si>
  <si>
    <t>040103002001</t>
  </si>
  <si>
    <t>1.废弃料品种:苗木及草
皮
2.运距:自行考虑</t>
  </si>
  <si>
    <t>40.3</t>
  </si>
  <si>
    <t>华丰服务区</t>
  </si>
  <si>
    <t>040205006002</t>
  </si>
  <si>
    <t>30.9</t>
  </si>
  <si>
    <t>040205006004</t>
  </si>
  <si>
    <t>25.63</t>
  </si>
  <si>
    <t>040203007002</t>
  </si>
  <si>
    <t>040202002001</t>
  </si>
  <si>
    <t>625</t>
  </si>
  <si>
    <t>040202011002</t>
  </si>
  <si>
    <t>040202001002</t>
  </si>
  <si>
    <t>010101002002</t>
  </si>
  <si>
    <t>312.5</t>
  </si>
  <si>
    <t>010103002002</t>
  </si>
  <si>
    <t>040204004002</t>
  </si>
  <si>
    <t>116.5</t>
  </si>
  <si>
    <t>050101001002</t>
  </si>
  <si>
    <t>040103002002</t>
  </si>
  <si>
    <t>28</t>
  </si>
  <si>
    <t>小计</t>
  </si>
  <si>
    <t>2单价措施项目清单</t>
  </si>
  <si>
    <t>011705001002</t>
  </si>
  <si>
    <t>大型机械设备进出场及安拆</t>
  </si>
  <si>
    <t>1.履带式单斗挖掘机进出
场费(1m3以内)
2.压路机进出场费
3.履带式推土机进出场费
(90kW以内)</t>
  </si>
  <si>
    <t>项</t>
  </si>
  <si>
    <t>011705001001</t>
  </si>
  <si>
    <t>二、安装单位工程</t>
  </si>
  <si>
    <t>031001006005</t>
  </si>
  <si>
    <t>塑料管</t>
  </si>
  <si>
    <t>1.PVC排水管DN50</t>
  </si>
  <si>
    <t>031001006006</t>
  </si>
  <si>
    <t>1.PVC排水管DN110</t>
  </si>
  <si>
    <t>24</t>
  </si>
  <si>
    <t>030408003001</t>
  </si>
  <si>
    <t>电缆保护管</t>
  </si>
  <si>
    <t>1.PVCDN32</t>
  </si>
  <si>
    <t>56</t>
  </si>
  <si>
    <t>030408001003</t>
  </si>
  <si>
    <t>电力电缆</t>
  </si>
  <si>
    <t>1.YJV-3*4+1*2.5</t>
  </si>
  <si>
    <t>031001006004</t>
  </si>
  <si>
    <t>1.PVC排污管DN90</t>
  </si>
  <si>
    <t>25</t>
  </si>
  <si>
    <t>040504001001</t>
  </si>
  <si>
    <t>井盖</t>
  </si>
  <si>
    <t>1.重型球墨铸铁井盖
800*800</t>
  </si>
  <si>
    <t>座</t>
  </si>
  <si>
    <t>040205017001</t>
  </si>
  <si>
    <t>防撞筒(墩)</t>
  </si>
  <si>
    <t>1.U型钢管防撞护栏
1.5m*0.3m</t>
  </si>
  <si>
    <t>个</t>
  </si>
  <si>
    <t>三、暂列金</t>
  </si>
  <si>
    <t>01BC001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</si>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</sst>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6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7"/>
      <name val="新宋体"/>
      <charset val="134"/>
    </font>
    <font>
      <b/>
      <sz val="16"/>
      <name val="新宋体"/>
      <charset val="134"/>
    </font>
    <font>
      <sz val="10"/>
      <name val="新宋体"/>
      <charset val="134"/>
    </font>
    <font>
      <b/>
      <sz val="10"/>
      <name val="新宋体"/>
      <charset val="134"/>
    </font>
    <font>
      <sz val="8.5"/>
      <name val="新宋体"/>
      <charset val="134"/>
    </font>
    <font>
      <sz val="9"/>
      <name val="新宋体"/>
      <charset val="134"/>
    </font>
    <font>
      <b/>
      <sz val="8.5"/>
      <name val="新宋体"/>
      <charset val="134"/>
    </font>
    <font>
      <b/>
      <sz val="9"/>
      <name val="新宋体"/>
      <charset val="134"/>
    </font>
    <font>
      <b/>
      <sz val="11"/>
      <name val="Calibri"/>
      <charset val="0"/>
    </font>
    <font>
      <sz val="11"/>
      <name val="Calibri"/>
      <charset val="0"/>
    </font>
    <font>
      <b/>
      <sz val="20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6" applyNumberFormat="0" applyAlignment="0" applyProtection="0">
      <alignment vertical="center"/>
    </xf>
    <xf numFmtId="0" fontId="25" fillId="4" borderId="17" applyNumberFormat="0" applyAlignment="0" applyProtection="0">
      <alignment vertical="center"/>
    </xf>
    <xf numFmtId="0" fontId="26" fillId="4" borderId="16" applyNumberFormat="0" applyAlignment="0" applyProtection="0">
      <alignment vertical="center"/>
    </xf>
    <xf numFmtId="0" fontId="27" fillId="5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</cellStyleXfs>
  <cellXfs count="4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vertical="center" wrapText="1"/>
    </xf>
    <xf numFmtId="0" fontId="6" fillId="0" borderId="3" xfId="0" applyNumberFormat="1" applyFont="1" applyFill="1" applyBorder="1" applyAlignment="1">
      <alignment horizontal="left" vertical="center" wrapText="1"/>
    </xf>
    <xf numFmtId="0" fontId="6" fillId="0" borderId="3" xfId="0" applyNumberFormat="1" applyFont="1" applyFill="1" applyBorder="1" applyAlignment="1">
      <alignment horizontal="left" vertical="top" wrapText="1"/>
    </xf>
    <xf numFmtId="0" fontId="6" fillId="0" borderId="3" xfId="0" applyNumberFormat="1" applyFont="1" applyFill="1" applyBorder="1" applyAlignment="1">
      <alignment horizontal="right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right" vertical="center" wrapText="1"/>
    </xf>
    <xf numFmtId="0" fontId="6" fillId="0" borderId="10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wrapText="1"/>
    </xf>
    <xf numFmtId="0" fontId="7" fillId="0" borderId="3" xfId="0" applyNumberFormat="1" applyFont="1" applyFill="1" applyBorder="1" applyAlignment="1">
      <alignment horizontal="right" vertical="center" wrapText="1"/>
    </xf>
    <xf numFmtId="0" fontId="9" fillId="0" borderId="3" xfId="0" applyNumberFormat="1" applyFont="1" applyFill="1" applyBorder="1" applyAlignment="1">
      <alignment horizontal="right" vertical="center" wrapText="1"/>
    </xf>
    <xf numFmtId="0" fontId="6" fillId="0" borderId="1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6" fillId="0" borderId="11" xfId="0" applyNumberFormat="1" applyFont="1" applyFill="1" applyBorder="1" applyAlignment="1">
      <alignment horizontal="left" vertical="center" wrapText="1"/>
    </xf>
    <xf numFmtId="0" fontId="8" fillId="0" borderId="10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0" borderId="12" xfId="0" applyNumberFormat="1" applyFont="1" applyFill="1" applyBorder="1" applyAlignment="1">
      <alignment horizontal="right" vertical="center" wrapText="1"/>
    </xf>
    <xf numFmtId="0" fontId="10" fillId="0" borderId="0" xfId="49" applyFont="1" applyFill="1" applyBorder="1" applyAlignment="1"/>
    <xf numFmtId="0" fontId="11" fillId="0" borderId="0" xfId="49" applyFont="1" applyFill="1" applyBorder="1" applyAlignment="1"/>
    <xf numFmtId="0" fontId="12" fillId="0" borderId="0" xfId="0" applyFont="1" applyFill="1" applyBorder="1" applyAlignment="1">
      <alignment horizontal="center" vertical="center" wrapText="1"/>
    </xf>
    <xf numFmtId="176" fontId="12" fillId="0" borderId="0" xfId="0" applyNumberFormat="1" applyFont="1" applyFill="1" applyBorder="1" applyAlignment="1">
      <alignment horizontal="center" vertical="center" wrapText="1"/>
    </xf>
    <xf numFmtId="176" fontId="11" fillId="0" borderId="0" xfId="49" applyNumberFormat="1" applyFont="1" applyFill="1" applyBorder="1" applyAlignment="1"/>
    <xf numFmtId="0" fontId="13" fillId="0" borderId="11" xfId="49" applyFont="1" applyFill="1" applyBorder="1" applyAlignment="1">
      <alignment horizontal="center" vertical="center"/>
    </xf>
    <xf numFmtId="176" fontId="13" fillId="0" borderId="11" xfId="49" applyNumberFormat="1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/>
    </xf>
    <xf numFmtId="49" fontId="14" fillId="0" borderId="11" xfId="49" applyNumberFormat="1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/>
    </xf>
    <xf numFmtId="177" fontId="14" fillId="0" borderId="11" xfId="49" applyNumberFormat="1" applyFont="1" applyFill="1" applyBorder="1" applyAlignment="1">
      <alignment horizontal="center" vertical="center"/>
    </xf>
    <xf numFmtId="0" fontId="15" fillId="0" borderId="0" xfId="49" applyFont="1" applyFill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zoomScale="85" zoomScaleNormal="85" workbookViewId="0">
      <selection activeCell="C8" sqref="C8"/>
    </sheetView>
  </sheetViews>
  <sheetFormatPr defaultColWidth="8" defaultRowHeight="15" outlineLevelCol="3"/>
  <cols>
    <col min="1" max="1" width="8.625" style="34" customWidth="1"/>
    <col min="2" max="2" width="39.5" style="34" customWidth="1"/>
    <col min="3" max="3" width="17.5" style="34" customWidth="1"/>
    <col min="4" max="4" width="17.9333333333333" style="34" customWidth="1"/>
    <col min="5" max="5" width="8" style="34"/>
    <col min="6" max="6" width="11.125" style="34"/>
    <col min="7" max="7" width="10.125" style="34"/>
    <col min="8" max="16384" width="8" style="34"/>
  </cols>
  <sheetData>
    <row r="1" ht="78" customHeight="1" spans="1:4">
      <c r="A1" s="35" t="s">
        <v>0</v>
      </c>
      <c r="B1" s="35"/>
      <c r="C1" s="36"/>
      <c r="D1" s="35"/>
    </row>
    <row r="2" spans="1:4">
      <c r="C2" s="37"/>
    </row>
    <row r="3" ht="29" customHeight="1" spans="1:4">
      <c r="A3" s="38" t="s">
        <v>1</v>
      </c>
      <c r="B3" s="38" t="s">
        <v>2</v>
      </c>
      <c r="C3" s="39" t="s">
        <v>3</v>
      </c>
      <c r="D3" s="38" t="s">
        <v>4</v>
      </c>
    </row>
    <row r="4" s="33" customFormat="1" ht="53" customHeight="1" spans="1:4">
      <c r="A4" s="38"/>
      <c r="B4" s="40" t="s">
        <v>5</v>
      </c>
      <c r="C4" s="41"/>
      <c r="D4" s="38"/>
    </row>
    <row r="5" s="33" customFormat="1" ht="30" customHeight="1" spans="1:4">
      <c r="A5" s="42" t="s">
        <v>6</v>
      </c>
      <c r="B5" s="43" t="s">
        <v>7</v>
      </c>
      <c r="C5" s="44">
        <f>'1-1小溪、华丰服务区空间优化提升改造工程'!H33+'1-1小溪、华丰服务区空间优化提升改造工程'!H39</f>
        <v>0</v>
      </c>
      <c r="D5" s="38"/>
    </row>
    <row r="6" s="33" customFormat="1" ht="30" customHeight="1" spans="1:4">
      <c r="A6" s="42" t="s">
        <v>8</v>
      </c>
      <c r="B6" s="43" t="s">
        <v>9</v>
      </c>
      <c r="C6" s="44">
        <f>'1-1小溪、华丰服务区空间优化提升改造工程'!H50</f>
        <v>0</v>
      </c>
      <c r="D6" s="38"/>
    </row>
    <row r="7" s="33" customFormat="1" ht="30" customHeight="1" spans="1:4">
      <c r="A7" s="42" t="s">
        <v>10</v>
      </c>
      <c r="B7" s="43" t="s">
        <v>11</v>
      </c>
      <c r="C7" s="44">
        <v>5000</v>
      </c>
      <c r="D7" s="38" t="s">
        <v>12</v>
      </c>
    </row>
    <row r="8" s="33" customFormat="1" ht="40" customHeight="1" spans="1:4">
      <c r="A8" s="38"/>
      <c r="B8" s="38" t="s">
        <v>13</v>
      </c>
      <c r="C8" s="41">
        <f>C5+C6+C7</f>
        <v>5000</v>
      </c>
      <c r="D8" s="38" t="s">
        <v>14</v>
      </c>
    </row>
    <row r="10" spans="1:4">
      <c r="A10" s="45"/>
      <c r="C10" s="45"/>
    </row>
  </sheetData>
  <mergeCells count="1">
    <mergeCell ref="A1:D1"/>
  </mergeCells>
  <pageMargins left="0.75" right="0.75" top="1" bottom="1" header="0.511805555555556" footer="0.51180555555555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3"/>
  <sheetViews>
    <sheetView tabSelected="1" zoomScale="115" zoomScaleNormal="115" zoomScaleSheetLayoutView="60" topLeftCell="A37" workbookViewId="0">
      <selection activeCell="H53" sqref="H53"/>
    </sheetView>
  </sheetViews>
  <sheetFormatPr defaultColWidth="8" defaultRowHeight="12.75" outlineLevelCol="7"/>
  <cols>
    <col min="1" max="1" width="4.5" style="1" customWidth="1"/>
    <col min="2" max="2" width="10.7583333333333" style="1" customWidth="1"/>
    <col min="3" max="3" width="14.3416666666667" style="1" customWidth="1"/>
    <col min="4" max="4" width="22.0583333333333" style="1" customWidth="1"/>
    <col min="5" max="5" width="4.5" style="1" customWidth="1"/>
    <col min="6" max="6" width="8.65833333333333" style="1" customWidth="1"/>
    <col min="7" max="7" width="8.31666666666667" style="1" customWidth="1"/>
    <col min="8" max="8" width="9.23333333333333" style="1" customWidth="1"/>
    <col min="9" max="10" width="8" style="1"/>
    <col min="11" max="11" width="11.125" style="1"/>
    <col min="12" max="16384" width="8" style="1"/>
  </cols>
  <sheetData>
    <row r="1" s="1" customFormat="1" ht="21.75" spans="1:8">
      <c r="A1" s="2" t="s">
        <v>15</v>
      </c>
      <c r="B1" s="2"/>
      <c r="C1" s="2"/>
      <c r="D1" s="2"/>
      <c r="E1" s="2"/>
      <c r="F1" s="2"/>
      <c r="G1" s="2"/>
      <c r="H1" s="2"/>
    </row>
    <row r="2" s="1" customFormat="1" ht="20.25" spans="1:8">
      <c r="A2" s="3" t="s">
        <v>16</v>
      </c>
      <c r="B2" s="3"/>
      <c r="C2" s="3"/>
      <c r="D2" s="3"/>
      <c r="E2" s="3"/>
      <c r="F2" s="3"/>
      <c r="G2" s="3"/>
      <c r="H2" s="3"/>
    </row>
    <row r="3" spans="1:8">
      <c r="A3" s="4" t="s">
        <v>1</v>
      </c>
      <c r="B3" s="4" t="s">
        <v>17</v>
      </c>
      <c r="C3" s="4" t="s">
        <v>2</v>
      </c>
      <c r="D3" s="4" t="s">
        <v>18</v>
      </c>
      <c r="E3" s="4" t="s">
        <v>19</v>
      </c>
      <c r="F3" s="4" t="s">
        <v>20</v>
      </c>
      <c r="G3" s="5" t="s">
        <v>21</v>
      </c>
      <c r="H3" s="5"/>
    </row>
    <row r="4" spans="1:8">
      <c r="A4" s="4"/>
      <c r="B4" s="4"/>
      <c r="C4" s="4"/>
      <c r="D4" s="4"/>
      <c r="E4" s="4"/>
      <c r="F4" s="4"/>
      <c r="G4" s="4" t="s">
        <v>22</v>
      </c>
      <c r="H4" s="4" t="s">
        <v>23</v>
      </c>
    </row>
    <row r="5" spans="1:8">
      <c r="A5" s="6" t="s">
        <v>24</v>
      </c>
      <c r="B5" s="7"/>
      <c r="C5" s="7"/>
      <c r="D5" s="7"/>
      <c r="E5" s="7"/>
      <c r="F5" s="7"/>
      <c r="G5" s="7"/>
      <c r="H5" s="8"/>
    </row>
    <row r="6" spans="1:8">
      <c r="A6" s="9"/>
      <c r="B6" s="10" t="s">
        <v>25</v>
      </c>
      <c r="C6" s="11"/>
      <c r="D6" s="11"/>
      <c r="E6" s="11"/>
      <c r="F6" s="12"/>
      <c r="G6" s="10"/>
      <c r="H6" s="13"/>
    </row>
    <row r="7" ht="21" spans="1:8">
      <c r="A7" s="9" t="s">
        <v>26</v>
      </c>
      <c r="B7" s="14" t="s">
        <v>27</v>
      </c>
      <c r="C7" s="14" t="s">
        <v>28</v>
      </c>
      <c r="D7" s="15" t="s">
        <v>29</v>
      </c>
      <c r="E7" s="9" t="s">
        <v>30</v>
      </c>
      <c r="F7" s="16" t="s">
        <v>31</v>
      </c>
      <c r="G7" s="16"/>
      <c r="H7" s="16">
        <f t="shared" ref="H7:H20" si="0">ROUND(F7*G7,2)</f>
        <v>0</v>
      </c>
    </row>
    <row r="8" spans="1:8">
      <c r="A8" s="9" t="s">
        <v>32</v>
      </c>
      <c r="B8" s="14" t="s">
        <v>33</v>
      </c>
      <c r="C8" s="14" t="s">
        <v>28</v>
      </c>
      <c r="D8" s="15" t="s">
        <v>34</v>
      </c>
      <c r="E8" s="9" t="s">
        <v>30</v>
      </c>
      <c r="F8" s="16" t="s">
        <v>35</v>
      </c>
      <c r="G8" s="16"/>
      <c r="H8" s="16">
        <f t="shared" si="0"/>
        <v>0</v>
      </c>
    </row>
    <row r="9" s="1" customFormat="1" ht="31.5" spans="1:8">
      <c r="A9" s="9" t="s">
        <v>36</v>
      </c>
      <c r="B9" s="14" t="s">
        <v>37</v>
      </c>
      <c r="C9" s="14" t="s">
        <v>38</v>
      </c>
      <c r="D9" s="15" t="s">
        <v>39</v>
      </c>
      <c r="E9" s="9" t="s">
        <v>30</v>
      </c>
      <c r="F9" s="16">
        <v>856.1</v>
      </c>
      <c r="G9" s="16"/>
      <c r="H9" s="16">
        <f t="shared" si="0"/>
        <v>0</v>
      </c>
    </row>
    <row r="10" ht="21" spans="1:8">
      <c r="A10" s="9" t="s">
        <v>40</v>
      </c>
      <c r="B10" s="14" t="s">
        <v>41</v>
      </c>
      <c r="C10" s="14" t="s">
        <v>42</v>
      </c>
      <c r="D10" s="15" t="s">
        <v>43</v>
      </c>
      <c r="E10" s="9" t="s">
        <v>30</v>
      </c>
      <c r="F10" s="16" t="s">
        <v>44</v>
      </c>
      <c r="G10" s="16"/>
      <c r="H10" s="16">
        <f t="shared" si="0"/>
        <v>0</v>
      </c>
    </row>
    <row r="11" ht="21" spans="1:8">
      <c r="A11" s="9" t="s">
        <v>45</v>
      </c>
      <c r="B11" s="14" t="s">
        <v>46</v>
      </c>
      <c r="C11" s="14" t="s">
        <v>47</v>
      </c>
      <c r="D11" s="15" t="s">
        <v>48</v>
      </c>
      <c r="E11" s="9" t="s">
        <v>30</v>
      </c>
      <c r="F11" s="16" t="s">
        <v>44</v>
      </c>
      <c r="G11" s="16"/>
      <c r="H11" s="16">
        <f t="shared" si="0"/>
        <v>0</v>
      </c>
    </row>
    <row r="12" spans="1:8">
      <c r="A12" s="9" t="s">
        <v>49</v>
      </c>
      <c r="B12" s="14" t="s">
        <v>50</v>
      </c>
      <c r="C12" s="14" t="s">
        <v>51</v>
      </c>
      <c r="D12" s="15" t="s">
        <v>52</v>
      </c>
      <c r="E12" s="9" t="s">
        <v>30</v>
      </c>
      <c r="F12" s="16" t="s">
        <v>44</v>
      </c>
      <c r="G12" s="16"/>
      <c r="H12" s="16">
        <f t="shared" si="0"/>
        <v>0</v>
      </c>
    </row>
    <row r="13" spans="1:8">
      <c r="A13" s="9" t="s">
        <v>53</v>
      </c>
      <c r="B13" s="14" t="s">
        <v>54</v>
      </c>
      <c r="C13" s="14" t="s">
        <v>55</v>
      </c>
      <c r="D13" s="15" t="s">
        <v>56</v>
      </c>
      <c r="E13" s="9" t="s">
        <v>57</v>
      </c>
      <c r="F13" s="16" t="s">
        <v>58</v>
      </c>
      <c r="G13" s="16"/>
      <c r="H13" s="16">
        <f t="shared" si="0"/>
        <v>0</v>
      </c>
    </row>
    <row r="14" ht="21" spans="1:8">
      <c r="A14" s="9" t="s">
        <v>59</v>
      </c>
      <c r="B14" s="14" t="s">
        <v>60</v>
      </c>
      <c r="C14" s="14" t="s">
        <v>61</v>
      </c>
      <c r="D14" s="15" t="s">
        <v>62</v>
      </c>
      <c r="E14" s="9" t="s">
        <v>57</v>
      </c>
      <c r="F14" s="16" t="s">
        <v>58</v>
      </c>
      <c r="G14" s="16"/>
      <c r="H14" s="16">
        <f t="shared" si="0"/>
        <v>0</v>
      </c>
    </row>
    <row r="15" ht="63" spans="1:8">
      <c r="A15" s="9" t="s">
        <v>63</v>
      </c>
      <c r="B15" s="14" t="s">
        <v>64</v>
      </c>
      <c r="C15" s="14" t="s">
        <v>65</v>
      </c>
      <c r="D15" s="15" t="s">
        <v>66</v>
      </c>
      <c r="E15" s="9" t="s">
        <v>30</v>
      </c>
      <c r="F15" s="16" t="s">
        <v>67</v>
      </c>
      <c r="G15" s="16"/>
      <c r="H15" s="16">
        <f t="shared" si="0"/>
        <v>0</v>
      </c>
    </row>
    <row r="16" ht="73.5" spans="1:8">
      <c r="A16" s="9" t="s">
        <v>68</v>
      </c>
      <c r="B16" s="14" t="s">
        <v>69</v>
      </c>
      <c r="C16" s="14" t="s">
        <v>70</v>
      </c>
      <c r="D16" s="15" t="s">
        <v>71</v>
      </c>
      <c r="E16" s="9" t="s">
        <v>72</v>
      </c>
      <c r="F16" s="16" t="s">
        <v>73</v>
      </c>
      <c r="G16" s="16"/>
      <c r="H16" s="16">
        <f t="shared" si="0"/>
        <v>0</v>
      </c>
    </row>
    <row r="17" spans="1:8">
      <c r="A17" s="9" t="s">
        <v>74</v>
      </c>
      <c r="B17" s="14" t="s">
        <v>75</v>
      </c>
      <c r="C17" s="14" t="s">
        <v>76</v>
      </c>
      <c r="D17" s="15" t="s">
        <v>77</v>
      </c>
      <c r="E17" s="9" t="s">
        <v>30</v>
      </c>
      <c r="F17" s="16" t="s">
        <v>49</v>
      </c>
      <c r="G17" s="16"/>
      <c r="H17" s="16">
        <f t="shared" si="0"/>
        <v>0</v>
      </c>
    </row>
    <row r="18" ht="42" spans="1:8">
      <c r="A18" s="9" t="s">
        <v>78</v>
      </c>
      <c r="B18" s="14" t="s">
        <v>79</v>
      </c>
      <c r="C18" s="14" t="s">
        <v>80</v>
      </c>
      <c r="D18" s="15" t="s">
        <v>81</v>
      </c>
      <c r="E18" s="9" t="s">
        <v>82</v>
      </c>
      <c r="F18" s="16" t="s">
        <v>83</v>
      </c>
      <c r="G18" s="16"/>
      <c r="H18" s="16">
        <f t="shared" si="0"/>
        <v>0</v>
      </c>
    </row>
    <row r="19" spans="1:8">
      <c r="A19" s="9" t="s">
        <v>84</v>
      </c>
      <c r="B19" s="14" t="s">
        <v>85</v>
      </c>
      <c r="C19" s="14" t="s">
        <v>86</v>
      </c>
      <c r="D19" s="15" t="s">
        <v>87</v>
      </c>
      <c r="E19" s="9" t="s">
        <v>82</v>
      </c>
      <c r="F19" s="16" t="s">
        <v>88</v>
      </c>
      <c r="G19" s="16"/>
      <c r="H19" s="16">
        <f t="shared" si="0"/>
        <v>0</v>
      </c>
    </row>
    <row r="20" ht="31.5" spans="1:8">
      <c r="A20" s="9" t="s">
        <v>89</v>
      </c>
      <c r="B20" s="14" t="s">
        <v>90</v>
      </c>
      <c r="C20" s="14" t="s">
        <v>61</v>
      </c>
      <c r="D20" s="15" t="s">
        <v>91</v>
      </c>
      <c r="E20" s="9" t="s">
        <v>57</v>
      </c>
      <c r="F20" s="16" t="s">
        <v>92</v>
      </c>
      <c r="G20" s="16"/>
      <c r="H20" s="16">
        <f t="shared" si="0"/>
        <v>0</v>
      </c>
    </row>
    <row r="21" spans="1:8">
      <c r="A21" s="9"/>
      <c r="B21" s="10" t="s">
        <v>93</v>
      </c>
      <c r="C21" s="11"/>
      <c r="D21" s="11"/>
      <c r="E21" s="11"/>
      <c r="F21" s="12"/>
      <c r="G21" s="16"/>
      <c r="H21" s="13"/>
    </row>
    <row r="22" ht="21" spans="1:8">
      <c r="A22" s="9">
        <v>15</v>
      </c>
      <c r="B22" s="14" t="s">
        <v>94</v>
      </c>
      <c r="C22" s="14" t="s">
        <v>28</v>
      </c>
      <c r="D22" s="15" t="s">
        <v>29</v>
      </c>
      <c r="E22" s="9" t="s">
        <v>30</v>
      </c>
      <c r="F22" s="16" t="s">
        <v>95</v>
      </c>
      <c r="G22" s="16"/>
      <c r="H22" s="16">
        <f t="shared" ref="H22:H32" si="1">ROUND(F22*G22,2)</f>
        <v>0</v>
      </c>
    </row>
    <row r="23" spans="1:8">
      <c r="A23" s="9">
        <v>16</v>
      </c>
      <c r="B23" s="14" t="s">
        <v>96</v>
      </c>
      <c r="C23" s="14" t="s">
        <v>28</v>
      </c>
      <c r="D23" s="15" t="s">
        <v>34</v>
      </c>
      <c r="E23" s="9" t="s">
        <v>30</v>
      </c>
      <c r="F23" s="16" t="s">
        <v>97</v>
      </c>
      <c r="G23" s="16"/>
      <c r="H23" s="16">
        <f t="shared" si="1"/>
        <v>0</v>
      </c>
    </row>
    <row r="24" s="1" customFormat="1" ht="31.5" spans="1:8">
      <c r="A24" s="9">
        <v>17</v>
      </c>
      <c r="B24" s="14" t="s">
        <v>98</v>
      </c>
      <c r="C24" s="14" t="s">
        <v>38</v>
      </c>
      <c r="D24" s="15" t="s">
        <v>39</v>
      </c>
      <c r="E24" s="9" t="s">
        <v>30</v>
      </c>
      <c r="F24" s="16">
        <v>625</v>
      </c>
      <c r="G24" s="16"/>
      <c r="H24" s="16">
        <f t="shared" si="1"/>
        <v>0</v>
      </c>
    </row>
    <row r="25" ht="21" spans="1:8">
      <c r="A25" s="9">
        <v>18</v>
      </c>
      <c r="B25" s="14" t="s">
        <v>99</v>
      </c>
      <c r="C25" s="14" t="s">
        <v>42</v>
      </c>
      <c r="D25" s="15" t="s">
        <v>43</v>
      </c>
      <c r="E25" s="9" t="s">
        <v>30</v>
      </c>
      <c r="F25" s="16" t="s">
        <v>100</v>
      </c>
      <c r="G25" s="16"/>
      <c r="H25" s="16">
        <f t="shared" si="1"/>
        <v>0</v>
      </c>
    </row>
    <row r="26" ht="21" spans="1:8">
      <c r="A26" s="9">
        <v>19</v>
      </c>
      <c r="B26" s="14" t="s">
        <v>101</v>
      </c>
      <c r="C26" s="14" t="s">
        <v>47</v>
      </c>
      <c r="D26" s="15" t="s">
        <v>48</v>
      </c>
      <c r="E26" s="9" t="s">
        <v>30</v>
      </c>
      <c r="F26" s="16" t="s">
        <v>100</v>
      </c>
      <c r="G26" s="16"/>
      <c r="H26" s="16">
        <f t="shared" si="1"/>
        <v>0</v>
      </c>
    </row>
    <row r="27" spans="1:8">
      <c r="A27" s="9">
        <v>20</v>
      </c>
      <c r="B27" s="14" t="s">
        <v>102</v>
      </c>
      <c r="C27" s="14" t="s">
        <v>51</v>
      </c>
      <c r="D27" s="15" t="s">
        <v>52</v>
      </c>
      <c r="E27" s="9" t="s">
        <v>30</v>
      </c>
      <c r="F27" s="16" t="s">
        <v>100</v>
      </c>
      <c r="G27" s="16"/>
      <c r="H27" s="16">
        <f t="shared" si="1"/>
        <v>0</v>
      </c>
    </row>
    <row r="28" spans="1:8">
      <c r="A28" s="9">
        <v>21</v>
      </c>
      <c r="B28" s="14" t="s">
        <v>103</v>
      </c>
      <c r="C28" s="14" t="s">
        <v>55</v>
      </c>
      <c r="D28" s="15" t="s">
        <v>56</v>
      </c>
      <c r="E28" s="9" t="s">
        <v>57</v>
      </c>
      <c r="F28" s="16" t="s">
        <v>104</v>
      </c>
      <c r="G28" s="16"/>
      <c r="H28" s="16">
        <f t="shared" si="1"/>
        <v>0</v>
      </c>
    </row>
    <row r="29" ht="21" spans="1:8">
      <c r="A29" s="9">
        <v>22</v>
      </c>
      <c r="B29" s="14" t="s">
        <v>105</v>
      </c>
      <c r="C29" s="14" t="s">
        <v>61</v>
      </c>
      <c r="D29" s="15" t="s">
        <v>62</v>
      </c>
      <c r="E29" s="9" t="s">
        <v>57</v>
      </c>
      <c r="F29" s="16" t="s">
        <v>104</v>
      </c>
      <c r="G29" s="16"/>
      <c r="H29" s="16">
        <f t="shared" si="1"/>
        <v>0</v>
      </c>
    </row>
    <row r="30" ht="73.5" spans="1:8">
      <c r="A30" s="9">
        <v>23</v>
      </c>
      <c r="B30" s="14" t="s">
        <v>106</v>
      </c>
      <c r="C30" s="14" t="s">
        <v>70</v>
      </c>
      <c r="D30" s="15" t="s">
        <v>71</v>
      </c>
      <c r="E30" s="9" t="s">
        <v>72</v>
      </c>
      <c r="F30" s="16" t="s">
        <v>107</v>
      </c>
      <c r="G30" s="16"/>
      <c r="H30" s="16">
        <f t="shared" si="1"/>
        <v>0</v>
      </c>
    </row>
    <row r="31" ht="42" spans="1:8">
      <c r="A31" s="9">
        <v>24</v>
      </c>
      <c r="B31" s="14" t="s">
        <v>108</v>
      </c>
      <c r="C31" s="14" t="s">
        <v>80</v>
      </c>
      <c r="D31" s="15" t="s">
        <v>81</v>
      </c>
      <c r="E31" s="9" t="s">
        <v>82</v>
      </c>
      <c r="F31" s="16" t="s">
        <v>89</v>
      </c>
      <c r="G31" s="16"/>
      <c r="H31" s="16">
        <f t="shared" si="1"/>
        <v>0</v>
      </c>
    </row>
    <row r="32" ht="31.5" spans="1:8">
      <c r="A32" s="9">
        <v>25</v>
      </c>
      <c r="B32" s="14" t="s">
        <v>109</v>
      </c>
      <c r="C32" s="14" t="s">
        <v>61</v>
      </c>
      <c r="D32" s="15" t="s">
        <v>91</v>
      </c>
      <c r="E32" s="9" t="s">
        <v>57</v>
      </c>
      <c r="F32" s="16" t="s">
        <v>110</v>
      </c>
      <c r="G32" s="16"/>
      <c r="H32" s="16">
        <f t="shared" si="1"/>
        <v>0</v>
      </c>
    </row>
    <row r="33" spans="1:8">
      <c r="A33" s="17" t="s">
        <v>111</v>
      </c>
      <c r="B33" s="18"/>
      <c r="C33" s="18"/>
      <c r="D33" s="18"/>
      <c r="E33" s="18"/>
      <c r="F33" s="18"/>
      <c r="G33" s="18"/>
      <c r="H33" s="19">
        <f>SUM(H6:H32)</f>
        <v>0</v>
      </c>
    </row>
    <row r="34" spans="1:8">
      <c r="A34" s="6" t="s">
        <v>112</v>
      </c>
      <c r="B34" s="7"/>
      <c r="C34" s="7"/>
      <c r="D34" s="7"/>
      <c r="E34" s="7"/>
      <c r="F34" s="7"/>
      <c r="G34" s="7"/>
      <c r="H34" s="8"/>
    </row>
    <row r="35" spans="1:8">
      <c r="A35" s="9"/>
      <c r="B35" s="10" t="s">
        <v>25</v>
      </c>
      <c r="C35" s="11"/>
      <c r="D35" s="11"/>
      <c r="E35" s="11"/>
      <c r="F35" s="12"/>
      <c r="G35" s="10"/>
      <c r="H35" s="20"/>
    </row>
    <row r="36" ht="63.75" spans="1:8">
      <c r="A36" s="21">
        <v>26</v>
      </c>
      <c r="B36" s="22" t="s">
        <v>113</v>
      </c>
      <c r="C36" s="22" t="s">
        <v>114</v>
      </c>
      <c r="D36" s="23" t="s">
        <v>115</v>
      </c>
      <c r="E36" s="21" t="s">
        <v>116</v>
      </c>
      <c r="F36" s="24" t="s">
        <v>26</v>
      </c>
      <c r="G36" s="16"/>
      <c r="H36" s="16">
        <f>ROUND(F36*G36,2)</f>
        <v>0</v>
      </c>
    </row>
    <row r="37" spans="1:8">
      <c r="A37" s="9"/>
      <c r="B37" s="10" t="s">
        <v>93</v>
      </c>
      <c r="C37" s="11"/>
      <c r="D37" s="11"/>
      <c r="E37" s="11"/>
      <c r="F37" s="12"/>
      <c r="G37" s="16"/>
      <c r="H37" s="13"/>
    </row>
    <row r="38" ht="63.75" spans="1:8">
      <c r="A38" s="21">
        <v>27</v>
      </c>
      <c r="B38" s="22" t="s">
        <v>117</v>
      </c>
      <c r="C38" s="22" t="s">
        <v>114</v>
      </c>
      <c r="D38" s="23" t="s">
        <v>115</v>
      </c>
      <c r="E38" s="21" t="s">
        <v>116</v>
      </c>
      <c r="F38" s="24" t="s">
        <v>26</v>
      </c>
      <c r="G38" s="16"/>
      <c r="H38" s="16">
        <f t="shared" ref="H38:H43" si="2">ROUND(F38*G38,2)</f>
        <v>0</v>
      </c>
    </row>
    <row r="39" spans="1:8">
      <c r="A39" s="17" t="s">
        <v>111</v>
      </c>
      <c r="B39" s="18"/>
      <c r="C39" s="18"/>
      <c r="D39" s="18"/>
      <c r="E39" s="18"/>
      <c r="F39" s="18"/>
      <c r="G39" s="18"/>
      <c r="H39" s="19">
        <f>H38+H36</f>
        <v>0</v>
      </c>
    </row>
    <row r="40" ht="20.25" spans="1:8">
      <c r="A40" s="3" t="s">
        <v>118</v>
      </c>
      <c r="B40" s="3"/>
      <c r="C40" s="3"/>
      <c r="D40" s="3"/>
      <c r="E40" s="3"/>
      <c r="F40" s="3"/>
      <c r="G40" s="3"/>
      <c r="H40" s="3"/>
    </row>
    <row r="41" spans="1:8">
      <c r="A41" s="9"/>
      <c r="B41" s="10" t="s">
        <v>25</v>
      </c>
      <c r="C41" s="11"/>
      <c r="D41" s="11"/>
      <c r="E41" s="11"/>
      <c r="F41" s="12"/>
      <c r="G41" s="10"/>
      <c r="H41" s="13"/>
    </row>
    <row r="42" spans="1:8">
      <c r="A42" s="9">
        <v>28</v>
      </c>
      <c r="B42" s="14" t="s">
        <v>119</v>
      </c>
      <c r="C42" s="14" t="s">
        <v>120</v>
      </c>
      <c r="D42" s="15" t="s">
        <v>121</v>
      </c>
      <c r="E42" s="9" t="s">
        <v>72</v>
      </c>
      <c r="F42" s="16" t="s">
        <v>78</v>
      </c>
      <c r="G42" s="16"/>
      <c r="H42" s="16">
        <f t="shared" si="2"/>
        <v>0</v>
      </c>
    </row>
    <row r="43" spans="1:8">
      <c r="A43" s="9">
        <v>29</v>
      </c>
      <c r="B43" s="14" t="s">
        <v>122</v>
      </c>
      <c r="C43" s="14" t="s">
        <v>120</v>
      </c>
      <c r="D43" s="15" t="s">
        <v>123</v>
      </c>
      <c r="E43" s="9" t="s">
        <v>72</v>
      </c>
      <c r="F43" s="16" t="s">
        <v>124</v>
      </c>
      <c r="G43" s="16"/>
      <c r="H43" s="16">
        <f t="shared" si="2"/>
        <v>0</v>
      </c>
    </row>
    <row r="44" spans="1:8">
      <c r="A44" s="9"/>
      <c r="B44" s="10" t="s">
        <v>93</v>
      </c>
      <c r="C44" s="11"/>
      <c r="D44" s="11"/>
      <c r="E44" s="11"/>
      <c r="F44" s="12"/>
      <c r="G44" s="16"/>
      <c r="H44" s="13"/>
    </row>
    <row r="45" spans="1:8">
      <c r="A45" s="9">
        <v>30</v>
      </c>
      <c r="B45" s="14" t="s">
        <v>125</v>
      </c>
      <c r="C45" s="14" t="s">
        <v>126</v>
      </c>
      <c r="D45" s="15" t="s">
        <v>127</v>
      </c>
      <c r="E45" s="9" t="s">
        <v>72</v>
      </c>
      <c r="F45" s="16" t="s">
        <v>128</v>
      </c>
      <c r="G45" s="16"/>
      <c r="H45" s="16">
        <f t="shared" ref="H45:H49" si="3">ROUND(F45*G45,2)</f>
        <v>0</v>
      </c>
    </row>
    <row r="46" spans="1:8">
      <c r="A46" s="9">
        <v>31</v>
      </c>
      <c r="B46" s="14" t="s">
        <v>129</v>
      </c>
      <c r="C46" s="14" t="s">
        <v>130</v>
      </c>
      <c r="D46" s="15" t="s">
        <v>131</v>
      </c>
      <c r="E46" s="9" t="s">
        <v>72</v>
      </c>
      <c r="F46" s="16" t="s">
        <v>128</v>
      </c>
      <c r="G46" s="16"/>
      <c r="H46" s="16">
        <f t="shared" si="3"/>
        <v>0</v>
      </c>
    </row>
    <row r="47" spans="1:8">
      <c r="A47" s="9">
        <v>32</v>
      </c>
      <c r="B47" s="14" t="s">
        <v>132</v>
      </c>
      <c r="C47" s="14" t="s">
        <v>120</v>
      </c>
      <c r="D47" s="15" t="s">
        <v>133</v>
      </c>
      <c r="E47" s="9" t="s">
        <v>72</v>
      </c>
      <c r="F47" s="16" t="s">
        <v>134</v>
      </c>
      <c r="G47" s="16"/>
      <c r="H47" s="16">
        <f t="shared" si="3"/>
        <v>0</v>
      </c>
    </row>
    <row r="48" ht="21" spans="1:8">
      <c r="A48" s="9">
        <v>33</v>
      </c>
      <c r="B48" s="14" t="s">
        <v>135</v>
      </c>
      <c r="C48" s="14" t="s">
        <v>136</v>
      </c>
      <c r="D48" s="15" t="s">
        <v>137</v>
      </c>
      <c r="E48" s="9" t="s">
        <v>138</v>
      </c>
      <c r="F48" s="16" t="s">
        <v>49</v>
      </c>
      <c r="G48" s="16"/>
      <c r="H48" s="16">
        <f t="shared" si="3"/>
        <v>0</v>
      </c>
    </row>
    <row r="49" ht="21" spans="1:8">
      <c r="A49" s="9">
        <v>34</v>
      </c>
      <c r="B49" s="14" t="s">
        <v>139</v>
      </c>
      <c r="C49" s="14" t="s">
        <v>140</v>
      </c>
      <c r="D49" s="15" t="s">
        <v>141</v>
      </c>
      <c r="E49" s="9" t="s">
        <v>142</v>
      </c>
      <c r="F49" s="16" t="s">
        <v>74</v>
      </c>
      <c r="G49" s="16"/>
      <c r="H49" s="16">
        <f t="shared" si="3"/>
        <v>0</v>
      </c>
    </row>
    <row r="50" s="1" customFormat="1" spans="1:8">
      <c r="A50" s="21" t="s">
        <v>111</v>
      </c>
      <c r="B50" s="21"/>
      <c r="C50" s="21"/>
      <c r="D50" s="21"/>
      <c r="E50" s="21"/>
      <c r="F50" s="21"/>
      <c r="G50" s="21"/>
      <c r="H50" s="25">
        <f>SUM(H42:H49)</f>
        <v>0</v>
      </c>
    </row>
    <row r="51" s="1" customFormat="1" ht="20.25" spans="1:8">
      <c r="A51" s="26"/>
      <c r="B51" s="27" t="s">
        <v>143</v>
      </c>
      <c r="C51" s="27"/>
      <c r="D51" s="27"/>
      <c r="E51" s="27"/>
      <c r="F51" s="27"/>
      <c r="G51" s="27"/>
      <c r="H51" s="20">
        <v>5000</v>
      </c>
    </row>
    <row r="52" s="1" customFormat="1" spans="1:8">
      <c r="A52" s="26">
        <v>35</v>
      </c>
      <c r="B52" s="26" t="s">
        <v>144</v>
      </c>
      <c r="C52" s="28" t="s">
        <v>11</v>
      </c>
      <c r="D52" s="26" t="s">
        <v>11</v>
      </c>
      <c r="E52" s="26" t="s">
        <v>116</v>
      </c>
      <c r="F52" s="26">
        <v>1</v>
      </c>
      <c r="G52" s="26">
        <v>5000</v>
      </c>
      <c r="H52" s="29">
        <v>5000</v>
      </c>
    </row>
    <row r="53" s="1" customFormat="1" ht="18" customHeight="1" spans="1:8">
      <c r="A53" s="30" t="s">
        <v>145</v>
      </c>
      <c r="B53" s="31"/>
      <c r="C53" s="31"/>
      <c r="D53" s="31"/>
      <c r="E53" s="31"/>
      <c r="F53" s="31"/>
      <c r="G53" s="31"/>
      <c r="H53" s="32">
        <f>H52+H50+H39+H33</f>
        <v>5000</v>
      </c>
    </row>
  </sheetData>
  <mergeCells count="23">
    <mergeCell ref="A1:H1"/>
    <mergeCell ref="A2:H2"/>
    <mergeCell ref="G3:H3"/>
    <mergeCell ref="A5:H5"/>
    <mergeCell ref="B6:F6"/>
    <mergeCell ref="B21:F21"/>
    <mergeCell ref="A33:G33"/>
    <mergeCell ref="A34:H34"/>
    <mergeCell ref="B35:F35"/>
    <mergeCell ref="B37:F37"/>
    <mergeCell ref="A39:G39"/>
    <mergeCell ref="A40:H40"/>
    <mergeCell ref="B41:F41"/>
    <mergeCell ref="B44:F44"/>
    <mergeCell ref="A50:G50"/>
    <mergeCell ref="B51:G51"/>
    <mergeCell ref="A53:G53"/>
    <mergeCell ref="A3:A4"/>
    <mergeCell ref="B3:B4"/>
    <mergeCell ref="C3:C4"/>
    <mergeCell ref="D3:D4"/>
    <mergeCell ref="E3:E4"/>
    <mergeCell ref="F3:F4"/>
  </mergeCells>
  <pageMargins left="0.61" right="0.22" top="0.41" bottom="0.41" header="0" footer="0"/>
  <pageSetup paperSize="9" fitToWidth="0" fitToHeight="0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1-1小溪、华丰服务区空间优化提升改造工程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陈曦</cp:lastModifiedBy>
  <dcterms:created xsi:type="dcterms:W3CDTF">2025-12-03T10:51:00Z</dcterms:created>
  <dcterms:modified xsi:type="dcterms:W3CDTF">2026-02-26T11:27:19Z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EEE63BECFA0F43AEA09997D7E455AEB0_13</vt:lpwstr>
  </property>
  <property fmtid="{D5CDD505-2E9C-101B-9397-08002B2CF9AE}" pid="3" name="KSOProductBuildVer">
    <vt:lpwstr>2052-12.1.0.23542</vt:lpwstr>
  </property>
</Properties>
</file>