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工程项目造价审核汇总表" sheetId="5" r:id="rId1"/>
    <sheet name="分部分项工程量清单与计价表" sheetId="2" r:id="rId2"/>
    <sheet name="单价措施项目清单与计价表" sheetId="3" r:id="rId3"/>
    <sheet name="总价措施项目清单与计价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<sst xmlns="http://schemas.openxmlformats.org/spreadsheetml/2006/main" count="1466" uniqueCount="818">
  <si>
    <t>福路通台江低空培训研学基地项目及古田智造中心项目采购控制价汇总表</t>
  </si>
  <si>
    <t>工程名称:福路通台江低空培训研学基地项目及古田智造中心项目施工协作队伍选择</t>
  </si>
  <si>
    <t>序号</t>
  </si>
  <si>
    <t>单项工程名称</t>
  </si>
  <si>
    <t>最高控制价</t>
  </si>
  <si>
    <t>1</t>
  </si>
  <si>
    <t>分部分项工程量清单与计价审核表</t>
  </si>
  <si>
    <t>单价措施项目清单与计价审核表</t>
  </si>
  <si>
    <t>总价措施项目清单与计价审核表</t>
  </si>
  <si>
    <t>安全文明施工费</t>
  </si>
  <si>
    <t>合  计</t>
  </si>
  <si>
    <t>分部分项工程量清单与计价表</t>
  </si>
  <si>
    <t/>
  </si>
  <si>
    <t>工程名称：福路通台江低空培训研学基地项目及古田智造中心项目施工协作队伍选择</t>
  </si>
  <si>
    <t>项目编码</t>
  </si>
  <si>
    <t>项 目 名 称</t>
  </si>
  <si>
    <t>单位</t>
  </si>
  <si>
    <t>控制价</t>
  </si>
  <si>
    <t>工程量</t>
  </si>
  <si>
    <t>综合单价</t>
  </si>
  <si>
    <t>合计</t>
  </si>
  <si>
    <t>010101004007</t>
  </si>
  <si>
    <t>挖基坑土方
(1)土壤类别:三类土
(2)挖土深度:2m以内</t>
  </si>
  <si>
    <t>m3</t>
  </si>
  <si>
    <t>2</t>
  </si>
  <si>
    <t>010103001007</t>
  </si>
  <si>
    <t>回填方
(1)三类土
(2)原土回填</t>
  </si>
  <si>
    <t>3</t>
  </si>
  <si>
    <t>010103002008</t>
  </si>
  <si>
    <t>余方弃置
(1)废弃料品种:三类土
(2)运距:5KM计取</t>
  </si>
  <si>
    <t>4</t>
  </si>
  <si>
    <t>010501003007</t>
  </si>
  <si>
    <t>独立基础
(1)混凝土种类（商品混凝土、现场拌制，泵送、非泵送）:非泵送商品混凝土
(2)混凝土强度等级:C30</t>
  </si>
  <si>
    <t>5</t>
  </si>
  <si>
    <t>010501001007</t>
  </si>
  <si>
    <t>垫层
(1)混凝土种类（商品混凝土、现场拌制，泵送、非泵送）:非泵送商品混凝土
(2)混凝土强度等级:C20</t>
  </si>
  <si>
    <t>6</t>
  </si>
  <si>
    <t>010502001007</t>
  </si>
  <si>
    <t>矩形柱
(1)混凝土种类（商品混凝土、现场拌制，泵送、非泵送）:非泵送商品混凝土
(2)混凝土强度等级:C30</t>
  </si>
  <si>
    <t>7</t>
  </si>
  <si>
    <t>010515001027</t>
  </si>
  <si>
    <t>现浇构件钢筋
(1)钢筋种类、规格:现浇构件带肋钢筋HRB400以内(直径8mm)</t>
  </si>
  <si>
    <t>t</t>
  </si>
  <si>
    <t>8</t>
  </si>
  <si>
    <t>010515001028</t>
  </si>
  <si>
    <t>现浇构件钢筋
(1)钢筋种类、规格:现浇构件带肋钢筋HRB400以内(直径12mm)</t>
  </si>
  <si>
    <t>9</t>
  </si>
  <si>
    <t>010515001029</t>
  </si>
  <si>
    <t>现浇构件钢筋
(1)现浇构件带肋钢筋HRB400以内(直径14mm)</t>
  </si>
  <si>
    <t>10</t>
  </si>
  <si>
    <t>010515001030</t>
  </si>
  <si>
    <t>现浇构件钢筋
(1)钢筋种类、规格:现浇构件带肋钢筋HRB400以内(直径16mm)</t>
  </si>
  <si>
    <t>11</t>
  </si>
  <si>
    <t>010515001031</t>
  </si>
  <si>
    <t>现浇构件钢筋
(1)钢筋种类、规格:现浇构件带肋钢筋HRB400以内(直径20mm)</t>
  </si>
  <si>
    <t>12</t>
  </si>
  <si>
    <t>010516002013</t>
  </si>
  <si>
    <t>预埋铁件
(1)钢板</t>
  </si>
  <si>
    <t>13</t>
  </si>
  <si>
    <t>010516002014</t>
  </si>
  <si>
    <t>预埋铁件
(1)钢材种类:锚栓
(2)规格:M27</t>
  </si>
  <si>
    <t>14</t>
  </si>
  <si>
    <t>010507009010</t>
  </si>
  <si>
    <t>钢结构基底灌浆
(1)灌浆料种类:C20素砼</t>
  </si>
  <si>
    <t>15</t>
  </si>
  <si>
    <t>010507009011</t>
  </si>
  <si>
    <t>钢结构基底灌浆
(1)灌浆料种类:C30细石砼高压灌浆</t>
  </si>
  <si>
    <t>16</t>
  </si>
  <si>
    <t>010603002008</t>
  </si>
  <si>
    <t>空腹钢柱
(1)箱型 
(2)钢材品种、规格:GZ2:200*200*12方管、Q335B</t>
  </si>
  <si>
    <t>(3)单根柱质量:3.0t以内</t>
  </si>
  <si>
    <t>17</t>
  </si>
  <si>
    <t>010603001011</t>
  </si>
  <si>
    <t>实腹钢柱
(1)GZ1
(2)HN350*220*12*16
(3)200*200*14*14</t>
  </si>
  <si>
    <t>18</t>
  </si>
  <si>
    <t>010603001012</t>
  </si>
  <si>
    <t>实腹钢柱
(1)H型钢
(2)GZ1:H350X220X10X14、Q355B</t>
  </si>
  <si>
    <t>19</t>
  </si>
  <si>
    <t>010604001011</t>
  </si>
  <si>
    <t>钢梁
(1)H型钢
(2)H350X220X10X12、HN300X150X6.5X9、Q355B</t>
  </si>
  <si>
    <t>20</t>
  </si>
  <si>
    <t>010606002009</t>
  </si>
  <si>
    <t>钢檩条
(1)50X100X3方管、Q235B</t>
  </si>
  <si>
    <t>21</t>
  </si>
  <si>
    <t>011405001031</t>
  </si>
  <si>
    <t>金属面油漆
(1)钢结构表面涂刷防护油漆,两遍环氧富锌底漆(厚度不小于75μm)
(2)中间漆环氧云铁,面漆聚氨酯,总干膜厚度≥180μm</t>
  </si>
  <si>
    <t>m2</t>
  </si>
  <si>
    <t>22</t>
  </si>
  <si>
    <t>011405001025</t>
  </si>
  <si>
    <t>金属面油漆
(1)构件：钢柱
(2)耐火极限2.5h
(3)涂料厚度40mm</t>
  </si>
  <si>
    <t>23</t>
  </si>
  <si>
    <t>011405001026</t>
  </si>
  <si>
    <t>金属面油漆
(1)构件：钢梁及其他
(2)耐火极限1.5h
(3)涂料厚度30mm</t>
  </si>
  <si>
    <t>24</t>
  </si>
  <si>
    <t>010605001007</t>
  </si>
  <si>
    <t>钢板楼板
(1)YXB-75-305-915,1.2mm厚度</t>
  </si>
  <si>
    <t>25</t>
  </si>
  <si>
    <t>010605001008</t>
  </si>
  <si>
    <t>钢板楼板
(1)钢材品种、规格:封口钢板
(2)钢板厚度:2mm</t>
  </si>
  <si>
    <t>26</t>
  </si>
  <si>
    <t>010505002003</t>
  </si>
  <si>
    <t>无梁板
(1)混凝土种类（商品混凝土、现场拌制，泵送、非泵送）:泵送商品混凝土
(2)混凝土强度等级:C30</t>
  </si>
  <si>
    <t>27</t>
  </si>
  <si>
    <t>010515001025</t>
  </si>
  <si>
    <t>现浇构件钢筋
(1)钢筋种类、规格:HRB400、Φ8</t>
  </si>
  <si>
    <t>28</t>
  </si>
  <si>
    <t>010515001026</t>
  </si>
  <si>
    <t>现浇构件钢筋
(1)钢筋种类、规格:HRB400、Φ12</t>
  </si>
  <si>
    <t>29</t>
  </si>
  <si>
    <t>010101004008</t>
  </si>
  <si>
    <t>30</t>
  </si>
  <si>
    <t>010103001008</t>
  </si>
  <si>
    <t>31</t>
  </si>
  <si>
    <t>010103002009</t>
  </si>
  <si>
    <t>32</t>
  </si>
  <si>
    <t>010501001008</t>
  </si>
  <si>
    <t>33</t>
  </si>
  <si>
    <t>010501003008</t>
  </si>
  <si>
    <t>独立基础
(1)混凝土种类（商品混凝土、现</t>
  </si>
  <si>
    <t>场拌制，泵送、非泵送）:非泵送商品混凝土
(2)混凝土强度等级:C30</t>
  </si>
  <si>
    <t>34</t>
  </si>
  <si>
    <t>010502001008</t>
  </si>
  <si>
    <t>35</t>
  </si>
  <si>
    <t>010507009012</t>
  </si>
  <si>
    <t>36</t>
  </si>
  <si>
    <t>010507007002</t>
  </si>
  <si>
    <t>其他构件
(1)部位:素砼包柱
(2)混凝土种类（商品混凝土、现场拌制，泵送、非泵送）:非泵送商品混凝土
(3)混凝土强度等级:C30</t>
  </si>
  <si>
    <t>37</t>
  </si>
  <si>
    <t>010516002015</t>
  </si>
  <si>
    <t>38</t>
  </si>
  <si>
    <t>010516002016</t>
  </si>
  <si>
    <t>预埋铁件
(1)钢材种类:锚栓
(2)规格:M24</t>
  </si>
  <si>
    <t>39</t>
  </si>
  <si>
    <t>010603001013</t>
  </si>
  <si>
    <t>实腹钢柱
(1)H型钢
(2)HW294X200X8X12、Q355B</t>
  </si>
  <si>
    <t>40</t>
  </si>
  <si>
    <t>010513001003</t>
  </si>
  <si>
    <t>楼梯
(1)80*160*7槽钢
(2)3mm花纹钢板踏步</t>
  </si>
  <si>
    <t>41</t>
  </si>
  <si>
    <t>010606008002</t>
  </si>
  <si>
    <t>钢梯</t>
  </si>
  <si>
    <t>(1)HW294X200X8X12、[25#槽钢、4.0mm厚花纹板
(2)钢梯形式:踏步式</t>
  </si>
  <si>
    <t>42</t>
  </si>
  <si>
    <t>011405001021</t>
  </si>
  <si>
    <t>43</t>
  </si>
  <si>
    <t>011405001027</t>
  </si>
  <si>
    <t>44</t>
  </si>
  <si>
    <t>011405001028</t>
  </si>
  <si>
    <t>钢结构二（无基础）</t>
  </si>
  <si>
    <t>45</t>
  </si>
  <si>
    <t>010603002009</t>
  </si>
  <si>
    <t>空腹钢柱
(1)ZLG1
(2)钢材品种、规格:150*100*4方管、Q235B
(3)单根柱质量:3.0t以内</t>
  </si>
  <si>
    <t>46</t>
  </si>
  <si>
    <t>010604001012</t>
  </si>
  <si>
    <t>钢梁
(1)钢材品种、规格:150*100*4方管、Q235B
(2)单根质量:1.5t以内</t>
  </si>
  <si>
    <t>47</t>
  </si>
  <si>
    <t>010606002010</t>
  </si>
  <si>
    <t>钢檩条
(1)80*60*3方管、Q235B</t>
  </si>
  <si>
    <t>48</t>
  </si>
  <si>
    <t>011405001023</t>
  </si>
  <si>
    <t>金属面油漆</t>
  </si>
  <si>
    <t>(1)钢结构表面涂刷防护油漆,两遍环氧富锌底漆(厚度不小于75μm)
(2)中间漆环氧云铁,面漆聚氨酯,总干膜厚度≥180μm</t>
  </si>
  <si>
    <t>49</t>
  </si>
  <si>
    <t>011405001029</t>
  </si>
  <si>
    <t>50</t>
  </si>
  <si>
    <t>011405001030</t>
  </si>
  <si>
    <t>51</t>
  </si>
  <si>
    <t>011601001001</t>
  </si>
  <si>
    <t>砖（石）砌体拆除
(1)原墙±6.00，拆至±3.00
(2)泡沫砖</t>
  </si>
  <si>
    <t>52</t>
  </si>
  <si>
    <t>010103002001</t>
  </si>
  <si>
    <t>余方弃置
(1)建筑垃圾
(2)5km</t>
  </si>
  <si>
    <t>53</t>
  </si>
  <si>
    <t>040305004001</t>
  </si>
  <si>
    <t>砖砌体
(1)砌块砌体(蒸压加气混凝土砌块墙 现拌砂浆200mm厚以内)</t>
  </si>
  <si>
    <t>54</t>
  </si>
  <si>
    <t>011101007001</t>
  </si>
  <si>
    <t>金刚砂楼地面
(1)金刚砂地面</t>
  </si>
  <si>
    <t>55</t>
  </si>
  <si>
    <t>011105006001</t>
  </si>
  <si>
    <t>金属踢脚线</t>
  </si>
  <si>
    <t>m</t>
  </si>
  <si>
    <t>(1)铝合金(装配式金属踢脚线)</t>
  </si>
  <si>
    <t>56</t>
  </si>
  <si>
    <t>011105003001</t>
  </si>
  <si>
    <t>块料踢脚线
(1)踢脚线高度:100mm高
(2)素水泥一道
(3)粘贴层厚度、材料种类:9厚1：2水泥砂浆粘接层（内掺建筑胶）
(4)面层材料品种、规格、颜色:5~10地砖，稀水泥擦缝</t>
  </si>
  <si>
    <t>57</t>
  </si>
  <si>
    <t>011201004002</t>
  </si>
  <si>
    <t>立面砂浆找平层
(1)界面剂类型:界面剂一道
(2)找平层砂浆厚度、配合比:5mm1：2.5水泥砂浆、9mm1：3水泥砂浆</t>
  </si>
  <si>
    <t>58</t>
  </si>
  <si>
    <t>011406001002</t>
  </si>
  <si>
    <t>抹灰面油漆涂料
(1)内墙
(2)无机涂料</t>
  </si>
  <si>
    <t>59</t>
  </si>
  <si>
    <t>011302001001</t>
  </si>
  <si>
    <t>天棚吊顶
(1)龙骨材料种类、规格、中距:配套龙骨
(2)面层材料品种、规格:600*600铝扣板
(3)压条材料种类、规格:铝合金收边线</t>
  </si>
  <si>
    <t>60</t>
  </si>
  <si>
    <t>010802003001</t>
  </si>
  <si>
    <t>钢质防火门
(1)钢质防火、防盗门(钢质防火门)</t>
  </si>
  <si>
    <t>61</t>
  </si>
  <si>
    <t>010805005001</t>
  </si>
  <si>
    <t>全玻自由门
(1)其他门(无框玻璃门扇(厚度10mm))</t>
  </si>
  <si>
    <t>62</t>
  </si>
  <si>
    <t>011101005004</t>
  </si>
  <si>
    <t>自流坪楼地面
(1)地坪漆</t>
  </si>
  <si>
    <t>63</t>
  </si>
  <si>
    <t>010402001003</t>
  </si>
  <si>
    <t>砌块墙
(1)砌块品种、规格、强度等级:200厚加气混凝土砌块
(2)墙体类型、砌筑高度:3m
(3)砂浆强度等级:现拌砂浆</t>
  </si>
  <si>
    <t>64</t>
  </si>
  <si>
    <t>040305004002</t>
  </si>
  <si>
    <t>砌块砌体(蒸压加气混凝土砌块墙 现拌砂浆200mm厚以内)
(1)砌块砌体(蒸压加气混凝土砌块墙 现拌砂浆200mm厚以内)
(2)配电间</t>
  </si>
  <si>
    <t>65</t>
  </si>
  <si>
    <t>010402001002</t>
  </si>
  <si>
    <t>砌块墙
(1)砌块品种、规格、强度等级:120厚加气混凝土砌块
(2)墙体类型、砌筑高度:3m
(3)砂浆强度等级:现拌砂浆</t>
  </si>
  <si>
    <t>66</t>
  </si>
  <si>
    <t>011105006002</t>
  </si>
  <si>
    <t>金属踢脚线
(1)60mm黑色拉丝不锈钢踢脚线</t>
  </si>
  <si>
    <t>67</t>
  </si>
  <si>
    <t>011102003001</t>
  </si>
  <si>
    <t>块料楼地面
(1)结合层厚度、砂浆配合比:25厚1：3干硬性水泥砂浆
(2)面层材料品种、规格、颜色:750*1500瓷砖
(3)嵌缝材料种类:美缝剂</t>
  </si>
  <si>
    <t>68</t>
  </si>
  <si>
    <t>011102003002</t>
  </si>
  <si>
    <t>块料楼地面
(1)结合层厚度、砂浆配合比:25厚1：3干硬性水泥砂浆
(2)面层材料品种、规格、颜色:300*300*8防滑砖</t>
  </si>
  <si>
    <t>69</t>
  </si>
  <si>
    <t>010904002001</t>
  </si>
  <si>
    <t>楼（地）面涂膜防水
(1)防水膜品种:聚氨酯防水涂膜
(2)涂膜厚度、遍数:1.5mm</t>
  </si>
  <si>
    <t>70</t>
  </si>
  <si>
    <t>011102003003</t>
  </si>
  <si>
    <t>块料楼地面
(1)结合层厚度、砂浆配合比:25厚1：3干硬性水泥砂浆
(2)面层材料品种、规格、颜色:800*800*10玻化砖</t>
  </si>
  <si>
    <t>71</t>
  </si>
  <si>
    <t>011302001002</t>
  </si>
  <si>
    <t>72</t>
  </si>
  <si>
    <t>011302001004</t>
  </si>
  <si>
    <t>天棚吊顶
(1)龙骨材料种类、规格、中距:配套龙骨
(2)面层材料品种、规格:300*300铝扣板
(3)压条材料种类、规格:铝合金收边线</t>
  </si>
  <si>
    <t>73</t>
  </si>
  <si>
    <t>011302002001</t>
  </si>
  <si>
    <t>格栅吊顶
(1)φ8吊杆
(2)龙骨材料种类、规格、中距:专用卡式龙骨
(3)面层材料品种、规格:黑色铝合金格栅</t>
  </si>
  <si>
    <t>74</t>
  </si>
  <si>
    <t>011302001003</t>
  </si>
  <si>
    <t>天棚吊顶
(1)吊顶形式、吊杆规格、高度:φ</t>
  </si>
  <si>
    <t>8吊杆
(2)龙骨材料种类、规格、中距:50系列天花龙骨
(3)9.5mm纸面石膏板
(4)面层材料品种、规格:9.5mm纸面石膏板
(5)压条材料种类、规格:</t>
  </si>
  <si>
    <t>75</t>
  </si>
  <si>
    <t>011406001003</t>
  </si>
  <si>
    <t>抹灰面油漆涂料
(1)部位:天棚
(2)基层类型:石膏板
(3)腻子种类、遍数:腻子两遍
(4)油漆涂料品种、遍数（或厚度）:白色乳胶漆（一底两面）</t>
  </si>
  <si>
    <t>76</t>
  </si>
  <si>
    <t>011207001003</t>
  </si>
  <si>
    <t>墙面装饰板
(1)15mm阻燃板</t>
  </si>
  <si>
    <t>77</t>
  </si>
  <si>
    <t>011207001002</t>
  </si>
  <si>
    <t>墙面装饰板
(1)面层材料品种、规格、颜色:9mm石膏板</t>
  </si>
  <si>
    <t>78</t>
  </si>
  <si>
    <t>011406001004</t>
  </si>
  <si>
    <t>抹灰面油漆涂料
(1)内墙
(2)腻子种类、遍数:腻子两遍
(3)油漆涂料品种、遍数（或厚度）:白色乳胶漆（一底两面）</t>
  </si>
  <si>
    <t>79</t>
  </si>
  <si>
    <t>011204003001</t>
  </si>
  <si>
    <t>块料墙面
(1)安装方式:水泥砂浆粘贴
(2)面层材料品种、规格、颜色:300*600墙面砖</t>
  </si>
  <si>
    <t>80</t>
  </si>
  <si>
    <t>010903002001</t>
  </si>
  <si>
    <t>墙面涂膜防水
(1)防水膜品种:聚氨酯防水涂膜
(2)涂膜厚度、遍数:1.5mm厚</t>
  </si>
  <si>
    <t>81</t>
  </si>
  <si>
    <t>010802003002</t>
  </si>
  <si>
    <t>82</t>
  </si>
  <si>
    <t>010802001001</t>
  </si>
  <si>
    <t>金属（塑钢）门
(1)卫生间门
(2)门框、扇材质:铝合金型材
(3)玻璃品种、厚度:6mm钢化玻璃</t>
  </si>
  <si>
    <t>83</t>
  </si>
  <si>
    <t>010803001001</t>
  </si>
  <si>
    <t>金属卷帘（闸）门
(1)门代号及洞口尺寸:JLM1527
(2)门材质:铝合金卷帘门
(3)启动装置品种、规格:电动装置</t>
  </si>
  <si>
    <t>樘</t>
  </si>
  <si>
    <t>84</t>
  </si>
  <si>
    <t>010805005002</t>
  </si>
  <si>
    <t>全玻自由门
(1)1390*2700mm
(2)电动双开门10mm厚钢化玻璃</t>
  </si>
  <si>
    <t>85</t>
  </si>
  <si>
    <t>011508005001</t>
  </si>
  <si>
    <t>吸塑字
(1)PVC字1.2*1.5m</t>
  </si>
  <si>
    <t>个</t>
  </si>
  <si>
    <t>86</t>
  </si>
  <si>
    <t>030411001012</t>
  </si>
  <si>
    <t>配管</t>
  </si>
  <si>
    <t>87</t>
  </si>
  <si>
    <t>030411001013</t>
  </si>
  <si>
    <t>配管
(1)材质:套接紧定式镀锌钢管
(2)规格:JDG16
(3)名称:配管
(4)接地要求:符合设计规范要求
(5)配置形式:砖、混凝土结构暗配</t>
  </si>
  <si>
    <t>88</t>
  </si>
  <si>
    <t>030411001014</t>
  </si>
  <si>
    <t>配管
(1)材质:套接紧定式镀锌钢管</t>
  </si>
  <si>
    <t>(2)规格:JDG16
(3)名称:配管
(4)接地要求:符合设计规范要求
(5)配置形式:砖、混凝土结构明配</t>
  </si>
  <si>
    <t>89</t>
  </si>
  <si>
    <t>030411001015</t>
  </si>
  <si>
    <t>配管
(1)材质:套接紧定式镀锌钢管
(2)规格:JDG20
(3)名称:配管
(4)接地要求:符合设计规范要求
(5)配置形式:砖、混凝土结构暗配</t>
  </si>
  <si>
    <t>90</t>
  </si>
  <si>
    <t>030411001016</t>
  </si>
  <si>
    <t>配管
(1)材质:套接紧定式镀锌钢管
(2)规格:JDG20
(3)名称:配管
(4)接地要求:符合设计规范要求
(5)配置形式:砖、混凝土结构明配</t>
  </si>
  <si>
    <t>91</t>
  </si>
  <si>
    <t>030413001003</t>
  </si>
  <si>
    <t>铁构件
(1)规格:一般铁构件
(2)名称:铁构件制作与安装</t>
  </si>
  <si>
    <t>kg</t>
  </si>
  <si>
    <t>92</t>
  </si>
  <si>
    <t>030413002004</t>
  </si>
  <si>
    <t>凿(压)槽
(1)砖结构凿槽及恢复(宽mm×深mm70×70)</t>
  </si>
  <si>
    <t>93</t>
  </si>
  <si>
    <t>030411004010</t>
  </si>
  <si>
    <t>配线
(1)材质:铜芯
(2)规格:2.5mm2
(3)名称:配线
(4)型号:WDZ-BYJ
(5)配线形式:管内穿线</t>
  </si>
  <si>
    <t>94</t>
  </si>
  <si>
    <t>030411004011</t>
  </si>
  <si>
    <t>配线
(1)材质:铜芯</t>
  </si>
  <si>
    <t>(2)规格:4mm2
(3)名称:配线
(4)型号:WDZ-BYJ
(5)配线形式:管内穿线</t>
  </si>
  <si>
    <t>95</t>
  </si>
  <si>
    <t>030412001009</t>
  </si>
  <si>
    <t>普通灯具
(1)规格:220V,18W
(2)名称:600×600面板灯</t>
  </si>
  <si>
    <t>套</t>
  </si>
  <si>
    <t>96</t>
  </si>
  <si>
    <t>030404035009</t>
  </si>
  <si>
    <t>插座
(1)材质:PVC
(2)名称:单相二、三孔暗插座
(3)安装方式:暗装</t>
  </si>
  <si>
    <t>97</t>
  </si>
  <si>
    <t>030404035010</t>
  </si>
  <si>
    <t>插座
(1)规格:220V,10A
(2)名称:二.三极安全型插座(带安全门)</t>
  </si>
  <si>
    <t>98</t>
  </si>
  <si>
    <t>030404035011</t>
  </si>
  <si>
    <t>插座
(1)规格:220V,16A
(2)名称:三极安全型插座</t>
  </si>
  <si>
    <t>99</t>
  </si>
  <si>
    <t>030404034007</t>
  </si>
  <si>
    <t>照明开关
(1)规格:220V,10A
(2)名称:单控双联暗开关</t>
  </si>
  <si>
    <t>100</t>
  </si>
  <si>
    <t>030404034008</t>
  </si>
  <si>
    <t>照明开关
(1)规格:220V,10A
(2)名称:单控单联平开关</t>
  </si>
  <si>
    <t>101</t>
  </si>
  <si>
    <t>030404034009</t>
  </si>
  <si>
    <t>照明开关
(1)规格:220V,10A
(2)名称:双控双联平开关</t>
  </si>
  <si>
    <t>102</t>
  </si>
  <si>
    <t>030411006009</t>
  </si>
  <si>
    <t>接线盒
(1)材质:pvc</t>
  </si>
  <si>
    <t>(2)名称:接线盒
(3)安装形式:暗装</t>
  </si>
  <si>
    <t>103</t>
  </si>
  <si>
    <t>030411006010</t>
  </si>
  <si>
    <t>接线盒
(1)材质:pvc
(2)名称:接线盒
(3)安装形式:明装</t>
  </si>
  <si>
    <t>104</t>
  </si>
  <si>
    <t>030411006011</t>
  </si>
  <si>
    <t>105</t>
  </si>
  <si>
    <t>030404031003</t>
  </si>
  <si>
    <t>小电器
(1)名称:排气扇 220V</t>
  </si>
  <si>
    <t>台</t>
  </si>
  <si>
    <t>106</t>
  </si>
  <si>
    <t>030404017001</t>
  </si>
  <si>
    <t>配电箱
(1)名称:成套配电箱 AP0
(2)安装方式:挂墙明装</t>
  </si>
  <si>
    <t>107</t>
  </si>
  <si>
    <t>030411001017</t>
  </si>
  <si>
    <t>108</t>
  </si>
  <si>
    <t>030411001018</t>
  </si>
  <si>
    <t>109</t>
  </si>
  <si>
    <t>030411001019</t>
  </si>
  <si>
    <t>配管
(1)材质:套接紧定式镀锌钢管
(2)规格:JDG16
(3)名称:配管
(4)接地要求:符合设计规范要求</t>
  </si>
  <si>
    <t>(5)配置形式:砖、混凝土结构明配</t>
  </si>
  <si>
    <t>110</t>
  </si>
  <si>
    <t>030411001020</t>
  </si>
  <si>
    <t>111</t>
  </si>
  <si>
    <t>030413001004</t>
  </si>
  <si>
    <t>112</t>
  </si>
  <si>
    <t>030413002005</t>
  </si>
  <si>
    <t>113</t>
  </si>
  <si>
    <t>030411004012</t>
  </si>
  <si>
    <t>114</t>
  </si>
  <si>
    <t>030411004013</t>
  </si>
  <si>
    <t>配线
(1)材质:铜芯
(2)规格:2.5mm2
(3)名称:配线
(4)型号:WDZBN-BYJ
(5)配线形式:管内穿线</t>
  </si>
  <si>
    <t>115</t>
  </si>
  <si>
    <t>030411004014</t>
  </si>
  <si>
    <t>配线
(1)材质:铜芯
(2)规格:4mm2
(3)名称:配线
(4)型号:WDZ-BYJ</t>
  </si>
  <si>
    <t>(5)配线形式:管内穿线</t>
  </si>
  <si>
    <t>116</t>
  </si>
  <si>
    <t>030412004008</t>
  </si>
  <si>
    <t>装饰灯
(1)名称:环型灯，业主选型</t>
  </si>
  <si>
    <t>117</t>
  </si>
  <si>
    <t>030412004009</t>
  </si>
  <si>
    <t>装饰灯
(1)名称:灯带</t>
  </si>
  <si>
    <t>118</t>
  </si>
  <si>
    <t>030412004010</t>
  </si>
  <si>
    <t>装饰灯
(1)名称:120*1000格栅灯</t>
  </si>
  <si>
    <t>119</t>
  </si>
  <si>
    <t>01ZPS0303002</t>
  </si>
  <si>
    <t>集成软膜吊顶</t>
  </si>
  <si>
    <t>120</t>
  </si>
  <si>
    <t>030412001010</t>
  </si>
  <si>
    <t>普通灯具
(1)规格:点光源
(2)名称:吸顶灯</t>
  </si>
  <si>
    <t>121</t>
  </si>
  <si>
    <t>030412004011</t>
  </si>
  <si>
    <t>装饰灯
(1)名称:筒灯</t>
  </si>
  <si>
    <t>122</t>
  </si>
  <si>
    <t>030412001011</t>
  </si>
  <si>
    <t>普通灯具
(1)规格: 220V,18W
(2)名称:600×600面板灯</t>
  </si>
  <si>
    <t>123</t>
  </si>
  <si>
    <t>030404035012</t>
  </si>
  <si>
    <t>124</t>
  </si>
  <si>
    <t>030404035013</t>
  </si>
  <si>
    <t>125</t>
  </si>
  <si>
    <t>030404035014</t>
  </si>
  <si>
    <t>插座
(1)名称:地面插座</t>
  </si>
  <si>
    <t>126</t>
  </si>
  <si>
    <t>030404034010</t>
  </si>
  <si>
    <t>照明开关
(1)材质:PVC</t>
  </si>
  <si>
    <t>(2)名称:单控双联暗开关
(3)安装方式:暗装</t>
  </si>
  <si>
    <t>127</t>
  </si>
  <si>
    <t>030411006012</t>
  </si>
  <si>
    <t>接线盒
(1)材质:pvc
(2)名称:接线盒
(3)安装形式:暗装</t>
  </si>
  <si>
    <t>128</t>
  </si>
  <si>
    <t>030411006013</t>
  </si>
  <si>
    <t>129</t>
  </si>
  <si>
    <t>030411006014</t>
  </si>
  <si>
    <t>130</t>
  </si>
  <si>
    <t>030404031004</t>
  </si>
  <si>
    <t>131</t>
  </si>
  <si>
    <t>030701003006</t>
  </si>
  <si>
    <t>空调器
(1)规格:外形尺寸(mm)宽X高X深840*204*840
(2)名称:环形出风嵌入式室内机
(3)型号:制冷量(kW)7.5，制热量(kW)8.5，额定功率(W)37，电压(V)220，风量(m3/h)1000，高档噪音值dB(A)40</t>
  </si>
  <si>
    <t>132</t>
  </si>
  <si>
    <t>030701003005</t>
  </si>
  <si>
    <t>空调器
(1)规格:外形尺寸(mm)宽X高X深940*1760*825
(2)名称:变频多联室外机
(3)型号:制冷量(kW)28.0，制热量(kW)31.5，制冷额定功率(kW)6.7</t>
  </si>
  <si>
    <t>9，制热额定功率(kW)6.79，最小线路电流(A)18.8，最大熔丝电流25.0，电压（V）380，噪音值dB(A)≤57，重量（kg)195</t>
  </si>
  <si>
    <t>133</t>
  </si>
  <si>
    <t>031004006002</t>
  </si>
  <si>
    <t>大便器
(1)材质:蹲式大便器安装(瓷高水箱)</t>
  </si>
  <si>
    <t>组</t>
  </si>
  <si>
    <t>134</t>
  </si>
  <si>
    <t>011505001002</t>
  </si>
  <si>
    <t>洗漱台
(1)材料品种、规格、颜色:洗漱台</t>
  </si>
  <si>
    <t>135</t>
  </si>
  <si>
    <t>011508004001</t>
  </si>
  <si>
    <t>金属字
(1)不锈钢发光字10*1m</t>
  </si>
  <si>
    <t>136</t>
  </si>
  <si>
    <t>01B006</t>
  </si>
  <si>
    <t>字景（4.8*1m）
(1)福路通低空智慧物流</t>
  </si>
  <si>
    <t>137</t>
  </si>
  <si>
    <t>01B007</t>
  </si>
  <si>
    <t>字景（6*2m）</t>
  </si>
  <si>
    <t>138</t>
  </si>
  <si>
    <t>01B008</t>
  </si>
  <si>
    <t>字景（8*2m）</t>
  </si>
  <si>
    <t>139</t>
  </si>
  <si>
    <t>01B009</t>
  </si>
  <si>
    <t>户外企业文化宣传栏
(1)规格：2.5m高*6m长*22cm宽</t>
  </si>
  <si>
    <t>140</t>
  </si>
  <si>
    <t>01B010</t>
  </si>
  <si>
    <t>广区户外指示标牌</t>
  </si>
  <si>
    <t>141</t>
  </si>
  <si>
    <t>030507014003</t>
  </si>
  <si>
    <t>显示设备
(1)户外单色显示屏</t>
  </si>
  <si>
    <t>142</t>
  </si>
  <si>
    <t>030507014004</t>
  </si>
  <si>
    <t>显示设备
(1)户外LEDP4显示屏
(2)屏幕配件</t>
  </si>
  <si>
    <t>143</t>
  </si>
  <si>
    <t>011507001003</t>
  </si>
  <si>
    <t>灯箱</t>
  </si>
  <si>
    <t>(1)UV刀刮布灯箱</t>
  </si>
  <si>
    <t>144</t>
  </si>
  <si>
    <t>011507003003</t>
  </si>
  <si>
    <t>灯箱
(1)7*4m
(2)铝合金型材包边
(3)UV刀刮布灯箱</t>
  </si>
  <si>
    <t>145</t>
  </si>
  <si>
    <t>011507001004</t>
  </si>
  <si>
    <t>灯箱
(1)UV刀刮布灯箱</t>
  </si>
  <si>
    <t>146</t>
  </si>
  <si>
    <t>011507003004</t>
  </si>
  <si>
    <t>灯箱
(1)4.5*3m
(2)铝合金型材包边
(3)UV刀刮布灯箱</t>
  </si>
  <si>
    <t>147</t>
  </si>
  <si>
    <t>030412009001</t>
  </si>
  <si>
    <t>高杆灯
(1)成套型(灯高15m以下 灯火数4火以下)
(2)200w*3
(3)40*40*60cm基础</t>
  </si>
  <si>
    <t>148</t>
  </si>
  <si>
    <t>040205011001</t>
  </si>
  <si>
    <t>值警亭
(1)成品保安亭  1.5*2*2.87m</t>
  </si>
  <si>
    <t>座</t>
  </si>
  <si>
    <t>合    计：</t>
  </si>
  <si>
    <t>011609002001</t>
  </si>
  <si>
    <t>隔断隔墙拆除
(1)原墙轻钢龙骨硅酸钙板隔墙</t>
  </si>
  <si>
    <t>砖（石）砌体拆除
(1)原建筑24分轻质泡沫砖墙</t>
  </si>
  <si>
    <t>011610001001</t>
  </si>
  <si>
    <t>门窗拆除
(1)构件名称:拆除门窗
(2)材质:综合各种材质
(3)门窗面积:2.5m2以内</t>
  </si>
  <si>
    <t>011610001002</t>
  </si>
  <si>
    <t>门窗拆除
(1)构件名称:拆除门窗
(2)材质:综合各种材质
(3)门窗面积:超过4m2</t>
  </si>
  <si>
    <t>011608001001</t>
  </si>
  <si>
    <t>铲除油漆涂料面
(1)铲除原墙面白灰</t>
  </si>
  <si>
    <t>011604001001</t>
  </si>
  <si>
    <t>平面抹灰层拆除
(1)拆除地面PVC卷材及水泥砂浆找平层至原建筑楼板面(原找平水泥砂浆层厚5公分)</t>
  </si>
  <si>
    <t>011605001001</t>
  </si>
  <si>
    <t>平面块料拆除
(1)拆除原地面瓷砖</t>
  </si>
  <si>
    <t>余方弃置
(1)拆除垃圾外运（运距由投标人自主报价）</t>
  </si>
  <si>
    <t>011210006001</t>
  </si>
  <si>
    <t>其他隔断
(1)75系列轻钢龙骨双面封足9厘石膏板</t>
  </si>
  <si>
    <t>011210006002</t>
  </si>
  <si>
    <t>其他隔断
(1)100*50木龙骨框架面封石膏板</t>
  </si>
  <si>
    <t>011210006005</t>
  </si>
  <si>
    <t>其他隔断
(1)部位：四层展厅
(2)100*50木龙骨框架
(3)单面18厘防火板打底面封石膏板</t>
  </si>
  <si>
    <t>011210006006</t>
  </si>
  <si>
    <t>其他隔断
(1)轻钢龙骨框架
(2)双面18厘防火板打底面封石膏板</t>
  </si>
  <si>
    <t>011210006004</t>
  </si>
  <si>
    <t>其他隔断
(1)部位：二层入户形象背景墙
(2)轻钢龙骨框架
(3)背面足九厘石膏板封面
(4)正面18厘防火板打底面封石膏板</t>
  </si>
  <si>
    <t>011210006008</t>
  </si>
  <si>
    <t>其他隔断
(1)部位：二楼三楼电动感应推拉门隔墙
(2)轻钢龙骨框架
(3)双面18厘防火板打底面封石膏板</t>
  </si>
  <si>
    <t>011207001239</t>
  </si>
  <si>
    <t>墙面装饰板
(1)18厘防火板打底</t>
  </si>
  <si>
    <t>010401003001</t>
  </si>
  <si>
    <t>实心砖墙
(1)三层卫生间红砖砌6分墙</t>
  </si>
  <si>
    <t>011102003152</t>
  </si>
  <si>
    <t>块料楼地面
(1)400*400防滑砖
(2)水泥砂浆结合层</t>
  </si>
  <si>
    <t>011102003153</t>
  </si>
  <si>
    <t>块料楼地面
(1)600*1200瓷砖
(2)水泥砂浆结合层</t>
  </si>
  <si>
    <t>011102003154</t>
  </si>
  <si>
    <t>块料楼地面
(1)800*800仿古砖
(2)水泥砂浆结合层</t>
  </si>
  <si>
    <t>011102003155</t>
  </si>
  <si>
    <t>块料楼地面
(1)600*600仿古砖
(2)水泥砂浆结合层</t>
  </si>
  <si>
    <t>011106009001</t>
  </si>
  <si>
    <t>塑料板楼梯面层
(1)楼梯踏步瓷砖面直接铺PVC卷材地塑(卷材要求:密实卷材≥2.5mm ;耐磨层不小于1.0mm,表面采用PU处理工艺,表面纹理包括平纹、细纹;阻燃等级)
(2)配套楼梯踏步七子角PVC边条收边</t>
  </si>
  <si>
    <t>011103004001</t>
  </si>
  <si>
    <t>塑料卷材楼地面
(1)3.0PVC致密型卷材地塑</t>
  </si>
  <si>
    <t>011101005071</t>
  </si>
  <si>
    <t>自流坪楼地面
(1)所有铺设塑料楼地面做自流平处理（自流平不低于5MM）</t>
  </si>
  <si>
    <t>011101006085</t>
  </si>
  <si>
    <t>平面砂浆找平层</t>
  </si>
  <si>
    <t>010903003001</t>
  </si>
  <si>
    <t>墙面砂浆防水（防潮）
(1)益胶泥（A型）批一道面</t>
  </si>
  <si>
    <t>010903002031</t>
  </si>
  <si>
    <t>墙面涂膜防水
(1)刷德高专业防水系列2道</t>
  </si>
  <si>
    <t>010904003001</t>
  </si>
  <si>
    <t>楼（地）面砂浆防水(防潮)
(1)益胶泥（A型）批一道面</t>
  </si>
  <si>
    <t>楼（地）面涂膜防水
(1)刷德高专业防水系列2道</t>
  </si>
  <si>
    <t>011108001020</t>
  </si>
  <si>
    <t>石材零星项目
(1)波斯灰大理石压边
(2)水泥砂浆结合层</t>
  </si>
  <si>
    <t>011105006049</t>
  </si>
  <si>
    <t>金属踢脚线
(1)5公分黑色塑钢踢脚线</t>
  </si>
  <si>
    <t>011406001262</t>
  </si>
  <si>
    <t>抹灰面油漆涂料
(1)墙面批腻子三遍面刷乳胶漆(底漆二道面漆二道)
(2)乳胶漆内墙面参国标 03J502-1 2/3/4-A04</t>
  </si>
  <si>
    <t>011406001263</t>
  </si>
  <si>
    <t>抹灰面油漆涂料
(1)外墙漆</t>
  </si>
  <si>
    <t>011406001265</t>
  </si>
  <si>
    <t>抹灰面油漆涂料
(1)水性氟碳漆饰面</t>
  </si>
  <si>
    <t>011207001241</t>
  </si>
  <si>
    <t>墙面装饰板
(1)18厘大芯板框架面封9厘石膏板
(2)做法详展厅节点</t>
  </si>
  <si>
    <t>011204003057</t>
  </si>
  <si>
    <t>块料墙面
(1)300*600黑白格砖</t>
  </si>
  <si>
    <t>011204003058</t>
  </si>
  <si>
    <t>块料墙面
(1)150*600暖色瓷砖(选样)</t>
  </si>
  <si>
    <t>011207001240</t>
  </si>
  <si>
    <t>墙面装饰板
(1)面层材料品种、规格、颜色:展厅电视304黑色不锈钢包框</t>
  </si>
  <si>
    <t>011207001242</t>
  </si>
  <si>
    <t>墙面装饰板
(1)木作打底护墙板饰面
(2)详阁楼立面9</t>
  </si>
  <si>
    <t>011201004001</t>
  </si>
  <si>
    <t>立面砂浆找平层
(1)基层类型:砖墙
(2)找平层砂浆厚度、配合比:5mm厚1:2.5 水泥砂浆+9mm厚1：3水泥砂浆</t>
  </si>
  <si>
    <t>011406001264</t>
  </si>
  <si>
    <t>抹灰面油漆涂料
(1)批腻子粉刷白色乳胶漆(天花油漆批腻子细粉三遍、面漆喷涂两遍)</t>
  </si>
  <si>
    <t>011302001564</t>
  </si>
  <si>
    <t>天棚吊顶
(1)轻钢龙骨框架面封足9厘石膏板板批腻子粉刷白色乳胶漆(轻钢龙骨都采用国标可上人型)</t>
  </si>
  <si>
    <t>011302001565</t>
  </si>
  <si>
    <t>天棚吊顶</t>
  </si>
  <si>
    <t>011302001566</t>
  </si>
  <si>
    <t>天棚吊顶
(1)600*600三防洁净石膏板(600*600三防洁净石膏板都采用足9厘厚)
(2)配套专用铝合金烤漆收边条</t>
  </si>
  <si>
    <t>011302001567</t>
  </si>
  <si>
    <t>天棚吊顶
(1)直径5MM圆形铝方通材壁厚&gt;1.5mm，间距90mm</t>
  </si>
  <si>
    <t>011302001568</t>
  </si>
  <si>
    <t>天棚吊顶
(1)U型材规格50mm*70mm铝方通材壁厚&gt;1.5mm，间距90mm</t>
  </si>
  <si>
    <t>010606013001</t>
  </si>
  <si>
    <t>零星钢构件
(1)50*50镀锌管方通壁厚&gt;2.5mm</t>
  </si>
  <si>
    <t>010801001001</t>
  </si>
  <si>
    <t>木质门
(1)WD002 成品门(市购)</t>
  </si>
  <si>
    <t>010801002001</t>
  </si>
  <si>
    <t>木质门带套
(1)二层办公室865*1985mm
(2)材质:成品复合木门</t>
  </si>
  <si>
    <t>010801002009</t>
  </si>
  <si>
    <t>木质门带套
(1)二层淋浴间门680*2050mm
(2)门代号及洞口尺寸:
(3)材质:成品复合木门</t>
  </si>
  <si>
    <t>010801002010</t>
  </si>
  <si>
    <t>木质门带套
(1)二层卫生间门700*2050mm
(2)门代号及洞口尺寸:</t>
  </si>
  <si>
    <t>010801002004</t>
  </si>
  <si>
    <t>木质门带套
(1)三层小会议室、三层接待室（2）门800*1920mm
(2)材质:成品复合木门</t>
  </si>
  <si>
    <t>010801002005</t>
  </si>
  <si>
    <t>木质门带套
(1)三层接待室（1）门1205*2280mm
(2)材质:成品复合木门</t>
  </si>
  <si>
    <t>010801002011</t>
  </si>
  <si>
    <t>木质门带套
(1)三层洗衣间门815*1610mm
(2)材质:成品复合木门</t>
  </si>
  <si>
    <t>010801002007</t>
  </si>
  <si>
    <t>木质门带套
(1)三层阁楼办公室门900*2180mm
(2)材质:成品复合木门</t>
  </si>
  <si>
    <t>010801002008</t>
  </si>
  <si>
    <t>木质门带套
(1)三层阁楼接待室门800*2055mm
(2)材质:成品复合木门</t>
  </si>
  <si>
    <t>金属（塑钢）门
(1)GL002 12mm钢化玻璃地弹簧门(定制)</t>
  </si>
  <si>
    <t>全玻自由门
(1)二层公共办公区门2685*2400mm
(2)框材质:不锈钢门框(定制)
(3)玻璃品种、厚度:12mm钢化玻璃地弹簧门(定制)</t>
  </si>
  <si>
    <t>全玻自由门
(1)四层培训教室门1590*3240mm</t>
  </si>
  <si>
    <t>010802001002</t>
  </si>
  <si>
    <t>金属（塑钢）门
(1)GL006 12mm钢化玻璃推拉门(定制)</t>
  </si>
  <si>
    <t>010807001240</t>
  </si>
  <si>
    <t>金属（塑钢、断桥）窗
(1)二层阳台门1760*2920mm
(2)框、扇材质:铝合金型材
(3)玻璃品种、厚度:12mm钢化玻璃</t>
  </si>
  <si>
    <t>010807001239</t>
  </si>
  <si>
    <t>金属（塑钢、断桥）窗
(1)三层阳台门1840*2920mm
(2)框、扇材质:铝合金型材
(3)玻璃品种、厚度:12mm钢化玻璃</t>
  </si>
  <si>
    <t>010807001241</t>
  </si>
  <si>
    <t>金属（塑钢、断桥）窗
(1)二层公共办公区组合窗6400*3500mm
(2)框、扇材质:25*100mm黑色不锈钢窗框(定制)
(3)玻璃品种、厚度:110断桥六轨推拉窗(定制6+6钢化玻璃)</t>
  </si>
  <si>
    <t>010807001242</t>
  </si>
  <si>
    <t>金属（塑钢、断桥）窗
(1)三层接待室（1）组合窗6400*3315mm
(2)框、扇材质:25*100mm黑色不锈钢窗框(定制)
(3)玻璃品种、厚度:110断桥平开固定窗(定制8+12A+8钢化超白玻璃玻璃)</t>
  </si>
  <si>
    <t>010807001243</t>
  </si>
  <si>
    <t>金属（塑钢、断桥）窗
(1)四层展厅窗7870*3090mm
(2)铝合金窗户(定制8+12A+8钢化玻璃)</t>
  </si>
  <si>
    <t>010807001244</t>
  </si>
  <si>
    <t>金属（塑钢、断桥）窗
(1)四层培训室窗5140*3090mm
(2)铝合金窗户(定制8+12A+8钢化玻璃)</t>
  </si>
  <si>
    <t>010807001235</t>
  </si>
  <si>
    <t>金属（塑钢、断桥）窗
(1)GL003 12mm钢化玻璃(定制)</t>
  </si>
  <si>
    <t>010807001236</t>
  </si>
  <si>
    <t>金属（塑钢、断桥）窗
(1)GL007 110断桥六轨推拉窗(定制6+6钢化玻璃)</t>
  </si>
  <si>
    <t>010807001237</t>
  </si>
  <si>
    <t>金属（塑钢、断桥）窗
(1)GL008 110断桥平开固定窗(定制8+12A+8钢化超白玻璃)
(2)GL007 110断桥平开固定窗(定制5+12A+5钢化超白玻璃)</t>
  </si>
  <si>
    <t>010807001238</t>
  </si>
  <si>
    <t>金属（塑钢、断桥）窗
(1)GL004 铝合金窗户(定制8+12A+8钢化玻璃)</t>
  </si>
  <si>
    <t>010805001001</t>
  </si>
  <si>
    <t>电子感应门
(1)二层电动感应推拉门
(2)门代号及洞口尺寸:1390*2400mm
(3)门框或扇外围尺寸:黑钛门框</t>
  </si>
  <si>
    <t>010805001002</t>
  </si>
  <si>
    <t>电子感应门
(1)三层电动感应推拉门
(2)门代号及洞口尺寸:1920*2400mm
(3)门框或扇外围尺寸:黑钛门框
(4)玻璃品种、厚度:12mm厚钢化玻璃
(5)启动装置的品种、规格:电子感应装置</t>
  </si>
  <si>
    <t>010808004002</t>
  </si>
  <si>
    <t>金属门窗套
(1) 黑钛门框(定制)</t>
  </si>
  <si>
    <t>010808001001</t>
  </si>
  <si>
    <t>木门窗套
(1)WD004 成品门套(定制)</t>
  </si>
  <si>
    <t>010801005001</t>
  </si>
  <si>
    <t>木门套
(1)二层卫生间成品门套</t>
  </si>
  <si>
    <t>010811001001</t>
  </si>
  <si>
    <t>门窗五金
(1)密码锁</t>
  </si>
  <si>
    <t>010809003001</t>
  </si>
  <si>
    <t>金属窗台板
(1)25*100黑钛不锈钢窗套</t>
  </si>
  <si>
    <t>010809004010</t>
  </si>
  <si>
    <t>石材窗台板
(1)石英石压窗台及立板</t>
  </si>
  <si>
    <t>010810002051</t>
  </si>
  <si>
    <t>木窗帘盒
(1)18厘欧松板制作窗帘盒框架面封石膏板</t>
  </si>
  <si>
    <t>010810002052</t>
  </si>
  <si>
    <t>木窗帘盒
(1)宽度B=200、H=100mm
(2)18厘欧松板制作窗帘盒框架面封石膏板</t>
  </si>
  <si>
    <t>010810002053</t>
  </si>
  <si>
    <t>木窗帘盒
(1)宽度B=120、H=100mm
(2)18厘欧松板制作窗帘盒框架面封石膏板</t>
  </si>
  <si>
    <t>011210005032</t>
  </si>
  <si>
    <t>成品隔断
(1)WD003 18mm厚防潮板隔断(选样)</t>
  </si>
  <si>
    <t>011505001015</t>
  </si>
  <si>
    <t>洗漱台
(1)ST003 18mm石英石(选样)
(2)部位：二层、三层阳台</t>
  </si>
  <si>
    <t>011505001023</t>
  </si>
  <si>
    <t>洗漱台
(1)ST001 18mm灰色大理石(选样)
(2)部位：三层卫生间</t>
  </si>
  <si>
    <t>01B001</t>
  </si>
  <si>
    <t>沙盘
(1)底板定制：2800mm*1333.27mm*50mm（9mm厚度密度板底板切割、拼接制作，底板上方固定模型）；
(2)沙盘制作：3D打印（消耗进口光敏树脂原材料通过SLA技术、工业级3D打印机进行制作，清洗原料</t>
  </si>
  <si>
    <t>01B004</t>
  </si>
  <si>
    <t>沙盘
(1)底板定制：2800mm*1333.27mm*50mm（9mm厚度密度板底板切割、拼接制作，底板上方固定模型）；
(2)沙盘制作：3D打印（消耗进口光敏树脂原材料通过SLA技术、工业级3D打印机进行制作，清洗原料液、补孔、光照固定）；ABS板材（热塑性工程塑料ABS胶板材料、亚克力板材消耗）；UV喷绘（ABS胶板上方喷绘厂房、设备、绿化、道路等区域位置）；拼接（三D打印完成后、ABS板材雕刻完成后，人工采用氯仿等溶剂对房子进行拼接、固定）；打磨（3D打印产品、板材等材料，人工通过喷砂机打磨，再经过人工使用不同目数砂纸进行粗、细打磨抛光）；上色（打磨完成后以三维效果图以及确定的色号为准，对3D打印产品、ABS拼接建筑，人工采用调制汽车漆进行喷涂上色）；固定（按照颜色分拆后的3D打印零件组装成为一个整体，建筑、UV、3D打印零件分别固定到底板上方）；
(3)展台制作：2.98m*1.5m*(0.6m-0.8m)（雕刻机切割9毫米密度板，人工拼接，表面上亮面汽车漆定制制作。适配整体沙盘，高度60-80公分。）；
(4)灯光：总开关控制，三路流水</t>
  </si>
  <si>
    <t>01B002</t>
  </si>
  <si>
    <t>展示台
(1)18厘欧松板框架面烤漆
(2)刷蓝色烤漆
(3)暗藏灯带</t>
  </si>
  <si>
    <t>011501021001</t>
  </si>
  <si>
    <t>展示柜
(1)成品展示柜(定制)
(2)定制成品烤漆展示柜
(3)18厘生态板做展示柜(定制)</t>
  </si>
  <si>
    <t>010810001001</t>
  </si>
  <si>
    <t>窗帘
(1)成品窗帘(定制)</t>
  </si>
  <si>
    <t>010810001002</t>
  </si>
  <si>
    <t>窗帘
(1)成品窗帘(定制)
(2)综合各种高度</t>
  </si>
  <si>
    <t>010810005001</t>
  </si>
  <si>
    <t>窗帘轨
(1)窗帘轨材质、规格:铝合金窗帘轨
(2)轨的数量:单轨</t>
  </si>
  <si>
    <t>01B003</t>
  </si>
  <si>
    <t>壁挂空调
(1)成品1.5P美的空调(市购)</t>
  </si>
  <si>
    <t>030404017004</t>
  </si>
  <si>
    <t>配电箱
(1)成套配电箱安装 2AL</t>
  </si>
  <si>
    <t>030404017005</t>
  </si>
  <si>
    <t>配电箱
(1)成套配电箱安装 3AL</t>
  </si>
  <si>
    <t>030404017006</t>
  </si>
  <si>
    <t>配电箱
(1)成套配电箱安装 4AL</t>
  </si>
  <si>
    <t>030412005004</t>
  </si>
  <si>
    <t>荧光灯
(1)1200*50成品LED平板灯-色温4000K、24W</t>
  </si>
  <si>
    <t>030412005005</t>
  </si>
  <si>
    <t>荧光灯
(1)1200*600成品LED平板灯-色温4000K、48W</t>
  </si>
  <si>
    <t>030412005006</t>
  </si>
  <si>
    <t>荧光灯
(1)600*600成品LED平板灯-色温4000K、36W</t>
  </si>
  <si>
    <t>装饰灯
(1)LED灯带-220V 13W</t>
  </si>
  <si>
    <t>装饰灯
(1)LED嵌入式射灯
(2)24W白壳暖白光(可调角度)|色温4000K</t>
  </si>
  <si>
    <t>装饰灯
(1)明装LED铜灯(灯直径20-30公分)-色温4000K|36W</t>
  </si>
  <si>
    <t>030412004017</t>
  </si>
  <si>
    <t>030412004012</t>
  </si>
  <si>
    <t>装饰灯
(1)小型明装LED铜灯(灯直径20-30公分)-色温4000K|36W</t>
  </si>
  <si>
    <t>030412004013</t>
  </si>
  <si>
    <t>装饰灯
(1)人体智能感应筒灯-色温4000K|36W</t>
  </si>
  <si>
    <t>030412004014</t>
  </si>
  <si>
    <t>装饰灯
(1)自动感应吸顶灯-色温4000K|36W</t>
  </si>
  <si>
    <t>030412004015</t>
  </si>
  <si>
    <t>装饰灯
(1)卫生间集成吊顶LED平板灯(嵌入式)-规格(300*300)  2:功率24W(6000K)</t>
  </si>
  <si>
    <t>030412004016</t>
  </si>
  <si>
    <t>装饰灯
(1)艺术吊顶灯-简洁造型、铝型材质。</t>
  </si>
  <si>
    <t>030404033001</t>
  </si>
  <si>
    <t>风扇
(1)集成吊顶静音排风扇(嵌入式)-1:规格(300*300)  2:功率(40W)</t>
  </si>
  <si>
    <t>030411001009</t>
  </si>
  <si>
    <t>配管
(1)金属软管敷设 DN15</t>
  </si>
  <si>
    <t>030404034004</t>
  </si>
  <si>
    <t>照明开关
(1)单联单控开关-10A 250V</t>
  </si>
  <si>
    <t>030404034005</t>
  </si>
  <si>
    <t>照明开关
(1)双联单控开关-10A 250V</t>
  </si>
  <si>
    <t>030404034006</t>
  </si>
  <si>
    <t>照明开关
(1)三联单控开关-10A 250V</t>
  </si>
  <si>
    <t>030404035005</t>
  </si>
  <si>
    <t>插座
(1)不间断电源五孔插座(不间断)</t>
  </si>
  <si>
    <t>030404035006</t>
  </si>
  <si>
    <t>插座
(1)带接地插孔单相五孔插座</t>
  </si>
  <si>
    <t>030404035007</t>
  </si>
  <si>
    <t>插座
(1)防水插座(热水器插座)</t>
  </si>
  <si>
    <t>030404035008</t>
  </si>
  <si>
    <t>插座
(1)空调插座</t>
  </si>
  <si>
    <t>030411006004</t>
  </si>
  <si>
    <t>接线盒
(1)新风机电源接线盒+盖板</t>
  </si>
  <si>
    <t>030411006005</t>
  </si>
  <si>
    <t>接线盒
(1)接线盒安装(暗装接线盒)</t>
  </si>
  <si>
    <t>030411006006</t>
  </si>
  <si>
    <t>接线盒
(1)接线盒安装(暗装开关(插座)盒)</t>
  </si>
  <si>
    <t>030411003001</t>
  </si>
  <si>
    <t>桥架
(1)钢制桥架安装 MR-100*50</t>
  </si>
  <si>
    <t>铁构件
(1)电缆桥架支撑架制安装</t>
  </si>
  <si>
    <t>030411001010</t>
  </si>
  <si>
    <t>配管
(1)明敷JDG管20
(2)防腐油漆接地</t>
  </si>
  <si>
    <t>030411001011</t>
  </si>
  <si>
    <t>配管
(1)明敷JDG管25
(2)防腐油漆接地</t>
  </si>
  <si>
    <t>配管
(1)暗配 JDG管20
(2)防腐油漆接地</t>
  </si>
  <si>
    <t>配管
(1)暗配 JDG管25
(2)防腐油漆接地</t>
  </si>
  <si>
    <t>030413001005</t>
  </si>
  <si>
    <t>铁构件
(1)铁构件制作与安装</t>
  </si>
  <si>
    <t>030411004005</t>
  </si>
  <si>
    <t>配线
(1)穿照明线 WDZB-BYJ2.5</t>
  </si>
  <si>
    <t>030411004006</t>
  </si>
  <si>
    <t>配线
(1)穿动力线 WDZB-BYJ4</t>
  </si>
  <si>
    <t>030411004007</t>
  </si>
  <si>
    <t>配线
(1)线槽配线 WDZB-BYJ2.5</t>
  </si>
  <si>
    <t>030411004008</t>
  </si>
  <si>
    <t>配线
(1)线槽配线  WDZB-BYJ4</t>
  </si>
  <si>
    <t>030414002001</t>
  </si>
  <si>
    <t>送配电装置系统
(1)输配电装置系统调试(≤1kV交流供电)</t>
  </si>
  <si>
    <t>系统</t>
  </si>
  <si>
    <t>030502004001</t>
  </si>
  <si>
    <t>电视、电话插座
(1)安装8位模块式信息插座 宽带网接口(超五类)
(2)安装信息插座底盒(接线盒)(砖墙内)</t>
  </si>
  <si>
    <t>配管
(1)砖、混凝土结构明配 JDG管20
(2)防腐油漆接地</t>
  </si>
  <si>
    <t>配管
(1)砖、混凝土结构暗配 JDG管20
(2)防腐油漆接地</t>
  </si>
  <si>
    <t>配管
(1)砖、混凝土结构暗配 JDG管25
(2)防腐油漆接地</t>
  </si>
  <si>
    <t>030413001006</t>
  </si>
  <si>
    <t>030502005001</t>
  </si>
  <si>
    <t>双绞线缆
(1)双绞线缆(管内穿放 CAT6)</t>
  </si>
  <si>
    <t>030502019001</t>
  </si>
  <si>
    <t>双绞线缆测试
(1)测试(4对双绞线缆)</t>
  </si>
  <si>
    <t>链路/点</t>
  </si>
  <si>
    <t>031006012001</t>
  </si>
  <si>
    <t>热水器、开水炉
(1)电热水器安装(挂式60L以内)
(2)支架制安</t>
  </si>
  <si>
    <t>031004004001</t>
  </si>
  <si>
    <t>洗涤盆
(1)吧台洗涤盆</t>
  </si>
  <si>
    <t>031004003003</t>
  </si>
  <si>
    <t>洗脸盆
(1)带感应龙头洗脸盆(台上式 冷热水)</t>
  </si>
  <si>
    <t>031004003004</t>
  </si>
  <si>
    <t>洗脸盆
(1)三层卫生间
(2)成品陶瓷盆(选样)
(3)成品龙头(市购)</t>
  </si>
  <si>
    <t>031004004002</t>
  </si>
  <si>
    <t>洗涤盆
(1)阳台不锈钢洗手池</t>
  </si>
  <si>
    <t>031004006003</t>
  </si>
  <si>
    <t>大便器
(1)蹲式大便器安装(自闭式冲洗阀)</t>
  </si>
  <si>
    <t>031004006004</t>
  </si>
  <si>
    <t>大便器
(1)坐式大便器安装(连体水箱)</t>
  </si>
  <si>
    <t>031004007001</t>
  </si>
  <si>
    <t>小便器
(1)壁挂式小便器安装(感应开关 埋入式)</t>
  </si>
  <si>
    <t>031004010001</t>
  </si>
  <si>
    <t>淋浴器
(1)成套淋浴器（含顶喷、手持花洒等）</t>
  </si>
  <si>
    <t>031004014001</t>
  </si>
  <si>
    <t>给、排水附(配)件
(1)地漏安装(公称直径50mm以内 带存水弯)</t>
  </si>
  <si>
    <t>个/组</t>
  </si>
  <si>
    <t>031003001003</t>
  </si>
  <si>
    <t>螺纹阀门
(1)铜截止阀 DN20</t>
  </si>
  <si>
    <t>149</t>
  </si>
  <si>
    <t>031003001004</t>
  </si>
  <si>
    <t>螺纹阀门
(1)铜截止阀 DN15</t>
  </si>
  <si>
    <t>150</t>
  </si>
  <si>
    <t>031001006006</t>
  </si>
  <si>
    <t>塑料管
(1)室内塑料给水管(热熔连接) PPR DN25
(2)管道消毒、冲洗(公称直径25mm以内)
(3)水压及泄露试验</t>
  </si>
  <si>
    <t>151</t>
  </si>
  <si>
    <t>031001006007</t>
  </si>
  <si>
    <t>塑料管
(1)室内塑料给水管(热熔连接) PPR DN20
(2)管道消毒、冲洗(公称直径20mm以内)
(3)水压及泄露试验</t>
  </si>
  <si>
    <t>152</t>
  </si>
  <si>
    <t>030413002003</t>
  </si>
  <si>
    <t>凿(压)槽
(1)砖结构(宽mm×深mm70×70)</t>
  </si>
  <si>
    <t>153</t>
  </si>
  <si>
    <t>031001006008</t>
  </si>
  <si>
    <t>154</t>
  </si>
  <si>
    <t>155</t>
  </si>
  <si>
    <t>031001006009</t>
  </si>
  <si>
    <t>塑料管
(1)PVC-U DN50排水管
(2)灌水试验</t>
  </si>
  <si>
    <t>156</t>
  </si>
  <si>
    <t>031001006010</t>
  </si>
  <si>
    <t>塑料管
(1)PVC-U DN100排水管
(2)灌水试验</t>
  </si>
  <si>
    <t>总计</t>
  </si>
  <si>
    <t>单价措施项目清单与计价表</t>
  </si>
  <si>
    <t>单体建筑</t>
  </si>
  <si>
    <t>钢结构</t>
  </si>
  <si>
    <t>钢结构工程</t>
  </si>
  <si>
    <t>011702001007</t>
  </si>
  <si>
    <t>基础模板
(1)垫层</t>
  </si>
  <si>
    <t>011702001008</t>
  </si>
  <si>
    <t>基础模板
(1)独立基础</t>
  </si>
  <si>
    <t>011702002002</t>
  </si>
  <si>
    <t>柱模板</t>
  </si>
  <si>
    <t>021005001003</t>
  </si>
  <si>
    <t>大型机械设备进出场及安拆</t>
  </si>
  <si>
    <t>台次</t>
  </si>
  <si>
    <t>装饰工程</t>
  </si>
  <si>
    <t>拆除工程</t>
  </si>
  <si>
    <t>011701009001</t>
  </si>
  <si>
    <t>内墙面独立装饰脚手架</t>
  </si>
  <si>
    <t>021005001001</t>
  </si>
  <si>
    <t>021005001002</t>
  </si>
  <si>
    <t>011701003001</t>
  </si>
  <si>
    <t>砌筑脚手架</t>
  </si>
  <si>
    <t>安装工程</t>
  </si>
  <si>
    <t>室外工程</t>
  </si>
  <si>
    <t>广告工程</t>
  </si>
  <si>
    <t>单项工程</t>
  </si>
  <si>
    <t>建筑工程</t>
  </si>
  <si>
    <t>011703001001</t>
  </si>
  <si>
    <t>垂直运输</t>
  </si>
  <si>
    <t>项</t>
  </si>
  <si>
    <t>墙体工程</t>
  </si>
  <si>
    <t>011703001003</t>
  </si>
  <si>
    <t>楼地面工程</t>
  </si>
  <si>
    <t>墙面工程</t>
  </si>
  <si>
    <t>天棚工程</t>
  </si>
  <si>
    <t>011701006060</t>
  </si>
  <si>
    <t>满堂装饰脚手架
(1)天棚和墙面</t>
  </si>
  <si>
    <t>门窗工程</t>
  </si>
  <si>
    <t>其它工程</t>
  </si>
  <si>
    <t>电气工程</t>
  </si>
  <si>
    <t>031301017004</t>
  </si>
  <si>
    <t>脚手架搭拆</t>
  </si>
  <si>
    <t>弱电工程</t>
  </si>
  <si>
    <t>031301017005</t>
  </si>
  <si>
    <t>水卫工程</t>
  </si>
  <si>
    <t>031301017006</t>
  </si>
  <si>
    <t>本页小计：</t>
  </si>
  <si>
    <t>总价措施项目清单与计价表</t>
  </si>
  <si>
    <t>其他总价措施费</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</si>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</sst>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s>
  <fonts count="31">
    <font>
      <sz val="11"/>
      <color theme="1"/>
      <name val="宋体"/>
      <charset val="134"/>
      <scheme val="minor"/>
    </font>
    <font>
      <b/>
      <sz val="20"/>
      <color theme="1"/>
      <name val="宋体"/>
      <charset val="134"/>
    </font>
    <font>
      <sz val="12"/>
      <color theme="1"/>
      <name val="宋体"/>
      <charset val="134"/>
    </font>
    <font>
      <sz val="11"/>
      <color theme="1"/>
      <name val="Calibri"/>
      <charset val="134"/>
    </font>
    <font>
      <sz val="10"/>
      <color theme="1"/>
      <name val="宋体"/>
      <charset val="134"/>
    </font>
    <font>
      <sz val="9"/>
      <color theme="1"/>
      <name val="宋体"/>
      <charset val="134"/>
    </font>
    <font>
      <sz val="11"/>
      <name val="宋体"/>
      <charset val="134"/>
      <scheme val="minor"/>
    </font>
    <font>
      <sz val="9"/>
      <color theme="1"/>
      <name val="宋体"/>
      <charset val="134"/>
      <scheme val="minor"/>
    </font>
    <font>
      <sz val="12"/>
      <name val="宋体"/>
      <charset val="134"/>
    </font>
    <font>
      <sz val="9"/>
      <name val="宋体"/>
      <charset val="134"/>
    </font>
    <font>
      <sz val="10"/>
      <name val="宋体"/>
      <charset val="134"/>
    </font>
    <font>
      <b/>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3" borderId="12">
      <alignment vertical="center"/>
    </xf>
    <xf numFmtId="0" fontId="14" fillId="0" borderId="0">
      <alignment vertical="center"/>
    </xf>
    <xf numFmtId="0" fontId="15" fillId="0" borderId="0">
      <alignment vertical="center"/>
    </xf>
    <xf numFmtId="0" fontId="16" fillId="0" borderId="0">
      <alignment vertical="center"/>
    </xf>
    <xf numFmtId="0" fontId="17" fillId="0" borderId="13">
      <alignment vertical="center"/>
    </xf>
    <xf numFmtId="0" fontId="18" fillId="0" borderId="13">
      <alignment vertical="center"/>
    </xf>
    <xf numFmtId="0" fontId="19" fillId="0" borderId="14">
      <alignment vertical="center"/>
    </xf>
    <xf numFmtId="0" fontId="19" fillId="0" borderId="0">
      <alignment vertical="center"/>
    </xf>
    <xf numFmtId="0" fontId="20" fillId="4" borderId="15">
      <alignment vertical="center"/>
    </xf>
    <xf numFmtId="0" fontId="21" fillId="5" borderId="16">
      <alignment vertical="center"/>
    </xf>
    <xf numFmtId="0" fontId="22" fillId="5" borderId="15">
      <alignment vertical="center"/>
    </xf>
    <xf numFmtId="0" fontId="23" fillId="6" borderId="17">
      <alignment vertical="center"/>
    </xf>
    <xf numFmtId="0" fontId="24" fillId="0" borderId="18">
      <alignment vertical="center"/>
    </xf>
    <xf numFmtId="0" fontId="25" fillId="0" borderId="19">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30" fillId="11" borderId="0">
      <alignment vertical="center"/>
    </xf>
    <xf numFmtId="0" fontId="30" fillId="12" borderId="0">
      <alignment vertical="center"/>
    </xf>
    <xf numFmtId="0" fontId="29" fillId="13" borderId="0">
      <alignment vertical="center"/>
    </xf>
    <xf numFmtId="0" fontId="29" fillId="14" borderId="0">
      <alignment vertical="center"/>
    </xf>
    <xf numFmtId="0" fontId="30" fillId="15" borderId="0">
      <alignment vertical="center"/>
    </xf>
    <xf numFmtId="0" fontId="30" fillId="16" borderId="0">
      <alignment vertical="center"/>
    </xf>
    <xf numFmtId="0" fontId="29" fillId="17" borderId="0">
      <alignment vertical="center"/>
    </xf>
    <xf numFmtId="0" fontId="29" fillId="18" borderId="0">
      <alignment vertical="center"/>
    </xf>
    <xf numFmtId="0" fontId="30" fillId="19" borderId="0">
      <alignment vertical="center"/>
    </xf>
    <xf numFmtId="0" fontId="30" fillId="20" borderId="0">
      <alignment vertical="center"/>
    </xf>
    <xf numFmtId="0" fontId="29" fillId="21" borderId="0">
      <alignment vertical="center"/>
    </xf>
    <xf numFmtId="0" fontId="29" fillId="22" borderId="0">
      <alignment vertical="center"/>
    </xf>
    <xf numFmtId="0" fontId="30" fillId="23" borderId="0">
      <alignment vertical="center"/>
    </xf>
    <xf numFmtId="0" fontId="30" fillId="24" borderId="0">
      <alignment vertical="center"/>
    </xf>
    <xf numFmtId="0" fontId="29" fillId="25" borderId="0">
      <alignment vertical="center"/>
    </xf>
    <xf numFmtId="0" fontId="29" fillId="26" borderId="0">
      <alignment vertical="center"/>
    </xf>
    <xf numFmtId="0" fontId="30" fillId="27" borderId="0">
      <alignment vertical="center"/>
    </xf>
    <xf numFmtId="0" fontId="30" fillId="28" borderId="0">
      <alignment vertical="center"/>
    </xf>
    <xf numFmtId="0" fontId="29" fillId="29" borderId="0">
      <alignment vertical="center"/>
    </xf>
    <xf numFmtId="0" fontId="29" fillId="30" borderId="0">
      <alignment vertical="center"/>
    </xf>
    <xf numFmtId="0" fontId="30" fillId="31" borderId="0">
      <alignment vertical="center"/>
    </xf>
    <xf numFmtId="0" fontId="30" fillId="32" borderId="0">
      <alignment vertical="center"/>
    </xf>
    <xf numFmtId="0" fontId="29" fillId="33" borderId="0">
      <alignment vertical="center"/>
    </xf>
    <xf numFmtId="0" fontId="3" fillId="0" borderId="0"/>
  </cellStyleXfs>
  <cellXfs count="93">
    <xf numFmtId="0" fontId="0" fillId="0" borderId="0" xfId="0" applyAlignment="1">
      <alignment vertical="center"/>
    </xf>
    <xf numFmtId="0" fontId="1" fillId="0" borderId="0" xfId="49" applyNumberFormat="1" applyFont="1" applyFill="1" applyAlignment="1">
      <alignment horizontal="center" vertical="center" wrapText="1"/>
    </xf>
    <xf numFmtId="0" fontId="1" fillId="0" borderId="0" xfId="49" applyNumberFormat="1" applyFont="1" applyFill="1" applyAlignment="1">
      <alignment vertical="center" wrapText="1"/>
    </xf>
    <xf numFmtId="0" fontId="2" fillId="0" borderId="0" xfId="49" applyNumberFormat="1" applyFont="1" applyFill="1" applyAlignment="1">
      <alignment horizontal="center" vertical="center" wrapText="1"/>
    </xf>
    <xf numFmtId="0" fontId="2" fillId="0" borderId="0" xfId="49" applyNumberFormat="1" applyFont="1" applyFill="1" applyAlignment="1">
      <alignment vertical="center" wrapText="1"/>
    </xf>
    <xf numFmtId="0" fontId="3" fillId="0" borderId="0" xfId="49"/>
    <xf numFmtId="0" fontId="4"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4" fillId="0" borderId="2" xfId="49" applyNumberFormat="1" applyFont="1" applyFill="1" applyBorder="1" applyAlignment="1">
      <alignment horizontal="center" vertical="center" wrapText="1"/>
    </xf>
    <xf numFmtId="2" fontId="5" fillId="0" borderId="2" xfId="49" applyNumberFormat="1" applyFont="1" applyFill="1" applyBorder="1" applyAlignment="1">
      <alignment horizontal="center" vertical="center" wrapText="1" shrinkToFit="1"/>
    </xf>
    <xf numFmtId="0" fontId="4" fillId="0" borderId="3" xfId="49" applyNumberFormat="1" applyFont="1" applyFill="1" applyBorder="1" applyAlignment="1">
      <alignment horizontal="center" vertical="center" wrapText="1"/>
    </xf>
    <xf numFmtId="0" fontId="4" fillId="0" borderId="4" xfId="49" applyNumberFormat="1" applyFont="1" applyFill="1" applyBorder="1" applyAlignment="1">
      <alignment horizontal="center" vertical="center" wrapText="1"/>
    </xf>
    <xf numFmtId="0" fontId="1" fillId="0" borderId="0" xfId="49" applyNumberFormat="1" applyFont="1" applyAlignment="1">
      <alignment horizontal="center" vertical="center" wrapText="1"/>
    </xf>
    <xf numFmtId="0" fontId="1" fillId="0" borderId="0" xfId="49" applyNumberFormat="1" applyFont="1" applyAlignment="1">
      <alignment vertical="center" wrapText="1"/>
    </xf>
    <xf numFmtId="0" fontId="2" fillId="0" borderId="0" xfId="49" applyNumberFormat="1" applyFont="1" applyAlignment="1">
      <alignment horizontal="center" vertical="center" wrapText="1"/>
    </xf>
    <xf numFmtId="0" fontId="2" fillId="0" borderId="0" xfId="49" applyNumberFormat="1" applyFont="1" applyAlignment="1">
      <alignment vertical="center" wrapText="1"/>
    </xf>
    <xf numFmtId="0" fontId="4" fillId="0" borderId="2" xfId="49" applyNumberFormat="1" applyFont="1" applyBorder="1" applyAlignment="1">
      <alignment horizontal="center" vertical="center" wrapText="1"/>
    </xf>
    <xf numFmtId="0" fontId="5" fillId="0" borderId="2" xfId="49" applyNumberFormat="1" applyFont="1" applyBorder="1" applyAlignment="1">
      <alignment horizontal="center" vertical="center" wrapText="1"/>
    </xf>
    <xf numFmtId="2" fontId="5" fillId="0" borderId="2" xfId="49" applyNumberFormat="1" applyFont="1" applyBorder="1" applyAlignment="1">
      <alignment horizontal="center" vertical="center" wrapText="1" shrinkToFit="1"/>
    </xf>
    <xf numFmtId="0" fontId="4" fillId="0" borderId="3" xfId="49" applyNumberFormat="1" applyFont="1" applyBorder="1" applyAlignment="1">
      <alignment horizontal="center" vertical="center" wrapText="1"/>
    </xf>
    <xf numFmtId="0" fontId="4" fillId="0" borderId="4" xfId="49" applyNumberFormat="1"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176" fontId="0" fillId="0" borderId="1"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6" fontId="0" fillId="0" borderId="9" xfId="0" applyNumberFormat="1" applyBorder="1" applyAlignment="1">
      <alignment horizontal="center" vertical="center"/>
    </xf>
    <xf numFmtId="0" fontId="0" fillId="0" borderId="0" xfId="0" applyAlignment="1">
      <alignment horizontal="center" vertical="center"/>
    </xf>
    <xf numFmtId="0" fontId="2" fillId="0" borderId="0" xfId="49" applyNumberFormat="1" applyFont="1" applyFill="1" applyBorder="1" applyAlignment="1">
      <alignment horizontal="center" vertical="center" wrapText="1"/>
    </xf>
    <xf numFmtId="0" fontId="3" fillId="0" borderId="0" xfId="49" applyFont="1" applyFill="1" applyAlignment="1"/>
    <xf numFmtId="0" fontId="2" fillId="0" borderId="0" xfId="49" applyNumberFormat="1" applyFont="1" applyFill="1" applyAlignment="1">
      <alignment horizontal="left" vertical="center" wrapText="1"/>
    </xf>
    <xf numFmtId="0" fontId="2" fillId="0" borderId="0" xfId="49" applyNumberFormat="1" applyFont="1" applyFill="1" applyBorder="1" applyAlignment="1">
      <alignment vertical="center" wrapText="1"/>
    </xf>
    <xf numFmtId="0" fontId="5" fillId="0" borderId="2" xfId="49" applyNumberFormat="1" applyFont="1" applyFill="1" applyBorder="1" applyAlignment="1">
      <alignment horizontal="center" vertical="center" wrapText="1"/>
    </xf>
    <xf numFmtId="2" fontId="4" fillId="0" borderId="2" xfId="49" applyNumberFormat="1" applyFont="1" applyFill="1" applyBorder="1" applyAlignment="1">
      <alignment horizontal="center" vertical="center" wrapText="1"/>
    </xf>
    <xf numFmtId="2" fontId="4" fillId="0" borderId="2" xfId="49" applyNumberFormat="1" applyFont="1" applyFill="1" applyBorder="1" applyAlignment="1">
      <alignment horizontal="left" vertical="center" wrapText="1"/>
    </xf>
    <xf numFmtId="177" fontId="5" fillId="0" borderId="2" xfId="49" applyNumberFormat="1" applyFont="1" applyFill="1" applyBorder="1" applyAlignment="1">
      <alignment horizontal="right" vertical="center" wrapText="1" shrinkToFit="1"/>
    </xf>
    <xf numFmtId="2" fontId="5" fillId="0" borderId="2" xfId="49" applyNumberFormat="1" applyFont="1" applyFill="1" applyBorder="1" applyAlignment="1">
      <alignment horizontal="right" vertical="center" wrapText="1" shrinkToFit="1"/>
    </xf>
    <xf numFmtId="0" fontId="5" fillId="0" borderId="2" xfId="49" applyFont="1" applyFill="1" applyBorder="1" applyAlignment="1">
      <alignment horizontal="right" vertical="center" wrapText="1" shrinkToFit="1"/>
    </xf>
    <xf numFmtId="0" fontId="4" fillId="0" borderId="2" xfId="49" applyNumberFormat="1" applyFont="1" applyFill="1" applyBorder="1" applyAlignment="1">
      <alignment horizontal="left" vertical="center" wrapText="1"/>
    </xf>
    <xf numFmtId="0" fontId="5" fillId="0" borderId="2" xfId="49" applyNumberFormat="1" applyFont="1" applyFill="1" applyBorder="1" applyAlignment="1">
      <alignment horizontal="right" vertical="center" wrapText="1"/>
    </xf>
    <xf numFmtId="0" fontId="2" fillId="0" borderId="0" xfId="49" applyNumberFormat="1" applyFont="1" applyAlignment="1">
      <alignment horizontal="left" vertical="center" wrapText="1"/>
    </xf>
    <xf numFmtId="2" fontId="4" fillId="0" borderId="2" xfId="49" applyNumberFormat="1" applyFont="1" applyBorder="1" applyAlignment="1">
      <alignment horizontal="center" vertical="center" wrapText="1"/>
    </xf>
    <xf numFmtId="2" fontId="4" fillId="0" borderId="2" xfId="49" applyNumberFormat="1" applyFont="1" applyBorder="1" applyAlignment="1">
      <alignment horizontal="left" vertical="center" wrapText="1"/>
    </xf>
    <xf numFmtId="177" fontId="5" fillId="0" borderId="2" xfId="49" applyNumberFormat="1" applyFont="1" applyBorder="1" applyAlignment="1">
      <alignment horizontal="right" vertical="center" wrapText="1" shrinkToFit="1"/>
    </xf>
    <xf numFmtId="2" fontId="5" fillId="0" borderId="2" xfId="49" applyNumberFormat="1" applyFont="1" applyBorder="1" applyAlignment="1">
      <alignment horizontal="right" vertical="center" wrapText="1" shrinkToFit="1"/>
    </xf>
    <xf numFmtId="0" fontId="4" fillId="0" borderId="2" xfId="49" applyNumberFormat="1" applyFont="1" applyBorder="1" applyAlignment="1">
      <alignment horizontal="left" vertical="center" wrapText="1"/>
    </xf>
    <xf numFmtId="0" fontId="5" fillId="0" borderId="2" xfId="49" applyFont="1" applyBorder="1" applyAlignment="1">
      <alignment horizontal="right" vertical="center" wrapText="1" shrinkToFit="1"/>
    </xf>
    <xf numFmtId="0" fontId="5" fillId="0" borderId="2" xfId="49" applyNumberFormat="1" applyFont="1" applyBorder="1" applyAlignment="1">
      <alignment horizontal="right" vertical="center" wrapText="1"/>
    </xf>
    <xf numFmtId="0" fontId="0" fillId="0" borderId="10" xfId="0" applyBorder="1" applyAlignment="1">
      <alignment horizontal="center" vertical="center"/>
    </xf>
    <xf numFmtId="176" fontId="0" fillId="0" borderId="10" xfId="0" applyNumberFormat="1" applyBorder="1" applyAlignment="1">
      <alignment horizontal="center" vertical="center"/>
    </xf>
    <xf numFmtId="176" fontId="0" fillId="0" borderId="6" xfId="0" applyNumberFormat="1" applyBorder="1" applyAlignment="1">
      <alignment horizontal="center" vertical="center"/>
    </xf>
    <xf numFmtId="0" fontId="0" fillId="0" borderId="11" xfId="0" applyBorder="1" applyAlignment="1">
      <alignment horizontal="center" vertical="center"/>
    </xf>
    <xf numFmtId="176" fontId="0" fillId="0" borderId="11" xfId="0" applyNumberFormat="1" applyBorder="1" applyAlignment="1">
      <alignment horizontal="center" vertical="center"/>
    </xf>
    <xf numFmtId="176" fontId="0" fillId="0" borderId="8" xfId="0" applyNumberFormat="1" applyBorder="1" applyAlignment="1">
      <alignment horizontal="center" vertical="center"/>
    </xf>
    <xf numFmtId="0" fontId="6" fillId="0" borderId="0" xfId="0" applyFont="1" applyAlignment="1">
      <alignment vertical="center"/>
    </xf>
    <xf numFmtId="0" fontId="0" fillId="0" borderId="0" xfId="0" applyFill="1" applyAlignment="1">
      <alignment vertical="center"/>
    </xf>
    <xf numFmtId="0" fontId="7" fillId="0" borderId="0" xfId="0" applyFont="1" applyFill="1" applyAlignment="1">
      <alignment vertical="center"/>
    </xf>
    <xf numFmtId="0" fontId="8" fillId="0" borderId="0" xfId="49" applyNumberFormat="1" applyFont="1" applyFill="1" applyBorder="1" applyAlignment="1">
      <alignment horizontal="center" vertical="center" wrapText="1"/>
    </xf>
    <xf numFmtId="0" fontId="2" fillId="0" borderId="0" xfId="49" applyNumberFormat="1" applyFont="1" applyFill="1" applyBorder="1" applyAlignment="1">
      <alignment horizontal="left" vertical="center" wrapText="1"/>
    </xf>
    <xf numFmtId="0" fontId="8" fillId="0" borderId="0" xfId="49" applyNumberFormat="1" applyFont="1" applyFill="1" applyBorder="1" applyAlignment="1">
      <alignment horizontal="left" vertical="center" wrapText="1"/>
    </xf>
    <xf numFmtId="0" fontId="2" fillId="0" borderId="0" xfId="49" applyNumberFormat="1" applyFont="1" applyFill="1" applyBorder="1" applyAlignment="1">
      <alignment horizontal="right" vertical="center" wrapText="1"/>
    </xf>
    <xf numFmtId="0" fontId="9" fillId="0" borderId="2" xfId="49" applyNumberFormat="1" applyFont="1" applyFill="1" applyBorder="1" applyAlignment="1">
      <alignment horizontal="center" vertical="center" wrapText="1"/>
    </xf>
    <xf numFmtId="0" fontId="7" fillId="0" borderId="2" xfId="0" applyFont="1" applyFill="1" applyBorder="1" applyAlignment="1">
      <alignment vertical="center"/>
    </xf>
    <xf numFmtId="0" fontId="5" fillId="0" borderId="2" xfId="49" applyNumberFormat="1" applyFont="1" applyFill="1" applyBorder="1" applyAlignment="1">
      <alignment vertical="center" wrapText="1"/>
    </xf>
    <xf numFmtId="0" fontId="10" fillId="0" borderId="2" xfId="49" applyNumberFormat="1" applyFont="1" applyFill="1" applyBorder="1" applyAlignment="1">
      <alignment horizontal="left" vertical="center" wrapText="1"/>
    </xf>
    <xf numFmtId="176" fontId="7" fillId="0" borderId="2" xfId="0" applyNumberFormat="1" applyFont="1" applyFill="1" applyBorder="1" applyAlignment="1">
      <alignment vertical="center"/>
    </xf>
    <xf numFmtId="2" fontId="5" fillId="0" borderId="2" xfId="49" applyNumberFormat="1" applyFont="1" applyFill="1" applyBorder="1" applyAlignment="1">
      <alignment vertical="center" wrapText="1" shrinkToFit="1"/>
    </xf>
    <xf numFmtId="0" fontId="10" fillId="2" borderId="2" xfId="49" applyNumberFormat="1" applyFont="1" applyFill="1" applyBorder="1" applyAlignment="1">
      <alignment horizontal="left" vertical="center" wrapText="1"/>
    </xf>
    <xf numFmtId="176" fontId="4" fillId="0" borderId="2" xfId="49" applyNumberFormat="1" applyFont="1" applyFill="1" applyBorder="1" applyAlignment="1">
      <alignment vertical="center" wrapText="1" shrinkToFit="1"/>
    </xf>
    <xf numFmtId="0" fontId="9" fillId="0" borderId="2" xfId="49" applyNumberFormat="1" applyFont="1" applyBorder="1" applyAlignment="1">
      <alignment horizontal="center" vertical="center" wrapText="1"/>
    </xf>
    <xf numFmtId="2" fontId="4" fillId="0" borderId="2" xfId="49" applyNumberFormat="1" applyFont="1" applyFill="1" applyBorder="1" applyAlignment="1">
      <alignment horizontal="right" vertical="center" wrapText="1" shrinkToFit="1"/>
    </xf>
    <xf numFmtId="2" fontId="4" fillId="0" borderId="0" xfId="49" applyNumberFormat="1" applyFont="1" applyAlignment="1">
      <alignment horizontal="right" vertical="center" wrapText="1" shrinkToFit="1"/>
    </xf>
    <xf numFmtId="0" fontId="1" fillId="0" borderId="2" xfId="49" applyNumberFormat="1" applyFont="1" applyBorder="1" applyAlignment="1">
      <alignment horizontal="center" vertical="center" wrapText="1"/>
    </xf>
    <xf numFmtId="0" fontId="1" fillId="0" borderId="2" xfId="49" applyNumberFormat="1" applyFont="1" applyFill="1" applyBorder="1" applyAlignment="1">
      <alignment horizontal="center" vertical="center" wrapText="1"/>
    </xf>
    <xf numFmtId="0" fontId="2" fillId="0" borderId="2" xfId="49" applyNumberFormat="1" applyFont="1" applyBorder="1" applyAlignment="1">
      <alignment horizontal="left" vertical="center" wrapText="1"/>
    </xf>
    <xf numFmtId="0" fontId="8" fillId="0" borderId="2" xfId="49" applyNumberFormat="1" applyFont="1" applyBorder="1" applyAlignment="1">
      <alignment horizontal="left" vertical="center" wrapText="1"/>
    </xf>
    <xf numFmtId="0" fontId="2" fillId="0" borderId="2" xfId="49" applyNumberFormat="1" applyFont="1" applyFill="1" applyBorder="1" applyAlignment="1">
      <alignment horizontal="center" vertical="center" wrapText="1"/>
    </xf>
    <xf numFmtId="0" fontId="3" fillId="0" borderId="0" xfId="49" applyAlignment="1">
      <alignment horizontal="center" vertical="center" wrapText="1"/>
    </xf>
    <xf numFmtId="0" fontId="10" fillId="0" borderId="2" xfId="49" applyNumberFormat="1" applyFont="1" applyBorder="1" applyAlignment="1">
      <alignment horizontal="left" vertical="center" wrapText="1"/>
    </xf>
    <xf numFmtId="177" fontId="5" fillId="0" borderId="2" xfId="49" applyNumberFormat="1" applyFont="1" applyFill="1" applyBorder="1" applyAlignment="1">
      <alignment horizontal="center" vertical="center" wrapText="1" shrinkToFit="1"/>
    </xf>
    <xf numFmtId="0" fontId="5" fillId="0" borderId="2" xfId="49" applyFont="1" applyFill="1" applyBorder="1" applyAlignment="1">
      <alignment horizontal="center" vertical="center" wrapText="1" shrinkToFit="1"/>
    </xf>
    <xf numFmtId="0" fontId="4" fillId="0" borderId="2" xfId="49" applyNumberFormat="1" applyFont="1" applyFill="1" applyBorder="1" applyAlignment="1">
      <alignment horizontal="center" vertical="center" wrapText="1"/>
    </xf>
    <xf numFmtId="0" fontId="10" fillId="0" borderId="2" xfId="49" applyNumberFormat="1" applyFont="1" applyFill="1" applyBorder="1" applyAlignment="1">
      <alignment horizontal="center" vertical="center" wrapText="1"/>
    </xf>
    <xf numFmtId="0" fontId="4" fillId="0" borderId="2" xfId="49"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xf>
    <xf numFmtId="176" fontId="0" fillId="0" borderId="2" xfId="0" applyNumberFormat="1" applyFill="1" applyBorder="1" applyAlignment="1">
      <alignment horizontal="center" vertical="center"/>
    </xf>
    <xf numFmtId="0" fontId="0" fillId="0" borderId="0" xfId="0" applyFill="1" applyAlignment="1">
      <alignment horizontal="center" vertical="center"/>
    </xf>
    <xf numFmtId="0" fontId="11" fillId="0" borderId="0" xfId="49" applyNumberFormat="1" applyFont="1" applyAlignment="1">
      <alignment horizontal="center" vertical="center" wrapText="1"/>
    </xf>
    <xf numFmtId="0" fontId="11" fillId="0" borderId="0" xfId="49" applyNumberFormat="1" applyFont="1" applyAlignment="1">
      <alignment vertical="center" wrapText="1"/>
    </xf>
    <xf numFmtId="0" fontId="4" fillId="0" borderId="0" xfId="49" applyNumberFormat="1" applyFont="1" applyAlignment="1">
      <alignment horizontal="left" vertical="center" wrapText="1"/>
    </xf>
    <xf numFmtId="0" fontId="4" fillId="0" borderId="0" xfId="49" applyNumberFormat="1" applyFont="1" applyAlignment="1">
      <alignment vertical="center" wrapText="1"/>
    </xf>
    <xf numFmtId="176" fontId="0" fillId="0" borderId="0" xfId="0" applyNumberFormat="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zoomScale="130" zoomScaleNormal="130" workbookViewId="0">
      <selection activeCell="A11" sqref="$A11:$XFD11"/>
    </sheetView>
  </sheetViews>
  <sheetFormatPr defaultColWidth="8.725" defaultRowHeight="13.5" outlineLevelCol="7"/>
  <cols>
    <col min="1" max="1" width="5.275" customWidth="1"/>
    <col min="2" max="2" width="30" customWidth="1"/>
    <col min="3" max="3" width="25.625" customWidth="1"/>
    <col min="4" max="4" width="22.4583333333333" customWidth="1"/>
    <col min="5" max="7" width="12.8"/>
    <col min="8" max="8" width="19.3166666666667" customWidth="1"/>
  </cols>
  <sheetData>
    <row r="1" ht="71" customHeight="1" spans="1:8">
      <c r="A1" s="88" t="s">
        <v>0</v>
      </c>
      <c r="B1" s="88"/>
      <c r="C1" s="88"/>
      <c r="D1" s="89"/>
    </row>
    <row r="2" ht="24" customHeight="1" spans="1:8">
      <c r="A2" s="90" t="s">
        <v>1</v>
      </c>
      <c r="B2" s="90"/>
      <c r="C2" s="90"/>
      <c r="D2" s="91"/>
    </row>
    <row r="3" ht="26" customHeight="1" spans="1:8">
      <c r="A3" s="16" t="s">
        <v>2</v>
      </c>
      <c r="B3" s="16" t="s">
        <v>3</v>
      </c>
      <c r="C3" s="16" t="s">
        <v>4</v>
      </c>
    </row>
    <row r="4" ht="40" customHeight="1" spans="1:8">
      <c r="A4" s="17" t="s">
        <v>5</v>
      </c>
      <c r="B4" s="17" t="s">
        <v>6</v>
      </c>
      <c r="C4" s="18">
        <f>分部分项工程量清单与计价表!G333</f>
        <v>1529462.41899864</v>
      </c>
      <c r="H4" s="92"/>
    </row>
    <row r="5" ht="40" customHeight="1" spans="1:8">
      <c r="A5" s="17">
        <v>2</v>
      </c>
      <c r="B5" s="17" t="s">
        <v>7</v>
      </c>
      <c r="C5" s="18">
        <f>单价措施项目清单与计价表!F52</f>
        <v>36056.3879985</v>
      </c>
      <c r="H5" s="92"/>
    </row>
    <row r="6" ht="40" customHeight="1" spans="1:8">
      <c r="A6" s="17">
        <v>3</v>
      </c>
      <c r="B6" s="17" t="s">
        <v>8</v>
      </c>
      <c r="C6" s="18">
        <f>总价措施项目清单与计价表!C5+总价措施项目清单与计价表!C12</f>
        <v>3018.15</v>
      </c>
      <c r="H6" s="92"/>
    </row>
    <row r="7" ht="40" customHeight="1" spans="1:8">
      <c r="A7" s="17">
        <v>4</v>
      </c>
      <c r="B7" s="17" t="s">
        <v>9</v>
      </c>
      <c r="C7" s="18">
        <f>总价措施项目清单与计价表!C4+总价措施项目清单与计价表!C11</f>
        <v>4832.49</v>
      </c>
      <c r="H7" s="92"/>
    </row>
    <row r="8" ht="40" customHeight="1" spans="1:8">
      <c r="A8" s="32" t="s">
        <v>10</v>
      </c>
      <c r="B8" s="32"/>
      <c r="C8" s="9">
        <f>SUM(C4:C7)</f>
        <v>1573369.44699714</v>
      </c>
      <c r="E8" s="92"/>
      <c r="H8" s="92"/>
    </row>
    <row r="11" spans="1:8">
      <c r="A11" s="27"/>
      <c r="B11" s="27"/>
      <c r="C11" s="27"/>
    </row>
  </sheetData>
  <mergeCells count="4">
    <mergeCell ref="A1:C1"/>
    <mergeCell ref="A2:C2"/>
    <mergeCell ref="A8:B8"/>
    <mergeCell ref="A11:C11"/>
  </mergeCells>
  <pageMargins left="0.75" right="0.75" top="1" bottom="1" header="0.5" footer="0.5"/>
  <pageSetup paperSize="9" scale="12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8"/>
  <sheetViews>
    <sheetView topLeftCell="A321" workbookViewId="0">
      <selection activeCell="A332" sqref="A332:E332"/>
    </sheetView>
  </sheetViews>
  <sheetFormatPr defaultColWidth="9" defaultRowHeight="13.5"/>
  <cols>
    <col min="2" max="2" width="15.3666666666667" customWidth="1"/>
    <col min="3" max="3" width="26.375" style="54" customWidth="1"/>
    <col min="4" max="4" width="8.125" customWidth="1"/>
    <col min="5" max="5" width="10.6333333333333" style="55"/>
    <col min="6" max="6" width="10.5916666666667" style="56" customWidth="1"/>
    <col min="7" max="7" width="12.9083333333333" style="55"/>
    <col min="8" max="8" width="10.5416666666667" customWidth="1"/>
    <col min="9" max="9" width="14" customWidth="1"/>
    <col min="10" max="10" width="11" customWidth="1"/>
    <col min="11" max="11" width="12.3666666666667" customWidth="1"/>
  </cols>
  <sheetData>
    <row r="1" ht="25.5" spans="1:14">
      <c r="A1" s="1" t="s">
        <v>11</v>
      </c>
      <c r="B1" s="1"/>
      <c r="C1" s="1"/>
      <c r="D1" s="1"/>
      <c r="E1" s="1"/>
      <c r="G1" s="1"/>
      <c r="H1" s="2"/>
      <c r="I1" s="2"/>
      <c r="J1" s="2"/>
      <c r="K1" s="2"/>
      <c r="L1" s="2"/>
      <c r="M1" s="2"/>
      <c r="N1" s="2"/>
    </row>
    <row r="2" ht="15" spans="1:14">
      <c r="A2" s="28" t="s">
        <v>12</v>
      </c>
      <c r="B2" s="28"/>
      <c r="C2" s="57"/>
      <c r="D2" s="28"/>
      <c r="E2" s="28"/>
      <c r="F2" s="56" t="s">
        <v>12</v>
      </c>
      <c r="G2" s="28"/>
      <c r="H2" s="28"/>
      <c r="I2" s="28"/>
      <c r="J2" s="28"/>
      <c r="K2" s="28"/>
      <c r="L2" s="29" t="s">
        <v>12</v>
      </c>
    </row>
    <row r="3" ht="15" spans="1:14">
      <c r="A3" s="58" t="s">
        <v>13</v>
      </c>
      <c r="B3" s="58"/>
      <c r="C3" s="59"/>
      <c r="D3" s="58"/>
      <c r="E3" s="58"/>
      <c r="F3" s="56" t="s">
        <v>12</v>
      </c>
      <c r="G3" s="58"/>
      <c r="H3" s="60"/>
      <c r="I3" s="60"/>
      <c r="J3" s="60"/>
      <c r="K3" s="60"/>
      <c r="L3" s="29" t="s">
        <v>12</v>
      </c>
    </row>
    <row r="4" spans="1:14">
      <c r="A4" s="32" t="s">
        <v>2</v>
      </c>
      <c r="B4" s="32" t="s">
        <v>14</v>
      </c>
      <c r="C4" s="61" t="s">
        <v>15</v>
      </c>
      <c r="D4" s="32" t="s">
        <v>16</v>
      </c>
      <c r="E4" s="32" t="s">
        <v>17</v>
      </c>
      <c r="F4" s="62"/>
      <c r="G4" s="32"/>
    </row>
    <row r="5" spans="1:14">
      <c r="A5" s="32"/>
      <c r="B5" s="32"/>
      <c r="C5" s="61"/>
      <c r="D5" s="32"/>
      <c r="E5" s="32" t="s">
        <v>18</v>
      </c>
      <c r="F5" s="32" t="s">
        <v>19</v>
      </c>
      <c r="G5" s="63" t="s">
        <v>20</v>
      </c>
    </row>
    <row r="6" ht="36" spans="1:14">
      <c r="A6" s="8" t="s">
        <v>5</v>
      </c>
      <c r="B6" s="38" t="s">
        <v>21</v>
      </c>
      <c r="C6" s="64" t="s">
        <v>22</v>
      </c>
      <c r="D6" s="8" t="s">
        <v>23</v>
      </c>
      <c r="E6" s="35">
        <v>255.652</v>
      </c>
      <c r="F6" s="65">
        <v>7.1485752</v>
      </c>
      <c r="G6" s="66">
        <f>E6*F6</f>
        <v>1827.5475470304</v>
      </c>
    </row>
    <row r="7" ht="36" spans="1:14">
      <c r="A7" s="8" t="s">
        <v>24</v>
      </c>
      <c r="B7" s="38" t="s">
        <v>25</v>
      </c>
      <c r="C7" s="64" t="s">
        <v>26</v>
      </c>
      <c r="D7" s="8" t="s">
        <v>23</v>
      </c>
      <c r="E7" s="35">
        <v>220.716</v>
      </c>
      <c r="F7" s="65">
        <v>10.2712727</v>
      </c>
      <c r="G7" s="66">
        <f t="shared" ref="G7:G38" si="0">E7*F7</f>
        <v>2267.0342252532</v>
      </c>
    </row>
    <row r="8" ht="36" spans="1:14">
      <c r="A8" s="8" t="s">
        <v>27</v>
      </c>
      <c r="B8" s="38" t="s">
        <v>28</v>
      </c>
      <c r="C8" s="64" t="s">
        <v>29</v>
      </c>
      <c r="D8" s="8" t="s">
        <v>23</v>
      </c>
      <c r="E8" s="35">
        <v>1.955</v>
      </c>
      <c r="F8" s="65">
        <v>15.1234642</v>
      </c>
      <c r="G8" s="66">
        <f t="shared" si="0"/>
        <v>29.566372511</v>
      </c>
    </row>
    <row r="9" ht="60" spans="1:14">
      <c r="A9" s="8" t="s">
        <v>30</v>
      </c>
      <c r="B9" s="38" t="s">
        <v>31</v>
      </c>
      <c r="C9" s="64" t="s">
        <v>32</v>
      </c>
      <c r="D9" s="8" t="s">
        <v>23</v>
      </c>
      <c r="E9" s="35">
        <v>22.046</v>
      </c>
      <c r="F9" s="65">
        <v>631.1980519</v>
      </c>
      <c r="G9" s="66">
        <f t="shared" si="0"/>
        <v>13915.3922521874</v>
      </c>
    </row>
    <row r="10" ht="60" spans="1:14">
      <c r="A10" s="8" t="s">
        <v>33</v>
      </c>
      <c r="B10" s="38" t="s">
        <v>34</v>
      </c>
      <c r="C10" s="64" t="s">
        <v>35</v>
      </c>
      <c r="D10" s="8" t="s">
        <v>23</v>
      </c>
      <c r="E10" s="35">
        <v>6.29</v>
      </c>
      <c r="F10" s="65">
        <v>605.5054577</v>
      </c>
      <c r="G10" s="66">
        <f t="shared" si="0"/>
        <v>3808.629328933</v>
      </c>
    </row>
    <row r="11" ht="60" spans="1:14">
      <c r="A11" s="8" t="s">
        <v>36</v>
      </c>
      <c r="B11" s="38" t="s">
        <v>37</v>
      </c>
      <c r="C11" s="64" t="s">
        <v>38</v>
      </c>
      <c r="D11" s="8" t="s">
        <v>23</v>
      </c>
      <c r="E11" s="35">
        <v>6.6</v>
      </c>
      <c r="F11" s="65">
        <v>664.0488296</v>
      </c>
      <c r="G11" s="66">
        <f t="shared" si="0"/>
        <v>4382.72227536</v>
      </c>
    </row>
    <row r="12" ht="36" spans="1:14">
      <c r="A12" s="8" t="s">
        <v>39</v>
      </c>
      <c r="B12" s="38" t="s">
        <v>40</v>
      </c>
      <c r="C12" s="67" t="s">
        <v>41</v>
      </c>
      <c r="D12" s="8" t="s">
        <v>42</v>
      </c>
      <c r="E12" s="35">
        <v>1.052</v>
      </c>
      <c r="F12" s="65">
        <v>2208.9673866</v>
      </c>
      <c r="G12" s="66">
        <f t="shared" si="0"/>
        <v>2323.8336907032</v>
      </c>
    </row>
    <row r="13" ht="50" customHeight="1" spans="1:14">
      <c r="A13" s="8" t="s">
        <v>43</v>
      </c>
      <c r="B13" s="38" t="s">
        <v>44</v>
      </c>
      <c r="C13" s="64" t="s">
        <v>45</v>
      </c>
      <c r="D13" s="8" t="s">
        <v>42</v>
      </c>
      <c r="E13" s="37">
        <v>0</v>
      </c>
      <c r="F13" s="65">
        <v>0</v>
      </c>
      <c r="G13" s="66">
        <f t="shared" si="0"/>
        <v>0</v>
      </c>
    </row>
    <row r="14" ht="50" customHeight="1" spans="1:14">
      <c r="A14" s="8" t="s">
        <v>46</v>
      </c>
      <c r="B14" s="38" t="s">
        <v>47</v>
      </c>
      <c r="C14" s="64" t="s">
        <v>48</v>
      </c>
      <c r="D14" s="8" t="s">
        <v>42</v>
      </c>
      <c r="E14" s="35">
        <v>0.845</v>
      </c>
      <c r="F14" s="65">
        <v>2000.6498343</v>
      </c>
      <c r="G14" s="66">
        <f t="shared" si="0"/>
        <v>1690.5491099835</v>
      </c>
    </row>
    <row r="15" ht="50" customHeight="1" spans="1:14">
      <c r="A15" s="8" t="s">
        <v>49</v>
      </c>
      <c r="B15" s="38" t="s">
        <v>50</v>
      </c>
      <c r="C15" s="64" t="s">
        <v>51</v>
      </c>
      <c r="D15" s="8" t="s">
        <v>42</v>
      </c>
      <c r="E15" s="35">
        <v>0.185</v>
      </c>
      <c r="F15" s="65">
        <v>1974.1597512</v>
      </c>
      <c r="G15" s="66">
        <f t="shared" si="0"/>
        <v>365.219553972</v>
      </c>
    </row>
    <row r="16" ht="50" customHeight="1" spans="1:14">
      <c r="A16" s="8" t="s">
        <v>52</v>
      </c>
      <c r="B16" s="38" t="s">
        <v>53</v>
      </c>
      <c r="C16" s="64" t="s">
        <v>54</v>
      </c>
      <c r="D16" s="8" t="s">
        <v>42</v>
      </c>
      <c r="E16" s="35">
        <v>0.62</v>
      </c>
      <c r="F16" s="65">
        <v>1653.684513</v>
      </c>
      <c r="G16" s="66">
        <f t="shared" si="0"/>
        <v>1025.28439806</v>
      </c>
    </row>
    <row r="17" ht="50" customHeight="1" spans="1:7">
      <c r="A17" s="8" t="s">
        <v>55</v>
      </c>
      <c r="B17" s="38" t="s">
        <v>56</v>
      </c>
      <c r="C17" s="64" t="s">
        <v>57</v>
      </c>
      <c r="D17" s="8" t="s">
        <v>42</v>
      </c>
      <c r="E17" s="35">
        <v>0.659</v>
      </c>
      <c r="F17" s="65">
        <v>7735.5270304</v>
      </c>
      <c r="G17" s="66">
        <f t="shared" si="0"/>
        <v>5097.7123130336</v>
      </c>
    </row>
    <row r="18" ht="50" customHeight="1" spans="1:7">
      <c r="A18" s="8" t="s">
        <v>58</v>
      </c>
      <c r="B18" s="38" t="s">
        <v>59</v>
      </c>
      <c r="C18" s="64" t="s">
        <v>60</v>
      </c>
      <c r="D18" s="8" t="s">
        <v>42</v>
      </c>
      <c r="E18" s="35">
        <v>0.473</v>
      </c>
      <c r="F18" s="65">
        <v>11699.4696286</v>
      </c>
      <c r="G18" s="66">
        <f t="shared" si="0"/>
        <v>5533.8491343278</v>
      </c>
    </row>
    <row r="19" ht="50" customHeight="1" spans="1:7">
      <c r="A19" s="8" t="s">
        <v>61</v>
      </c>
      <c r="B19" s="38" t="s">
        <v>62</v>
      </c>
      <c r="C19" s="64" t="s">
        <v>63</v>
      </c>
      <c r="D19" s="8" t="s">
        <v>23</v>
      </c>
      <c r="E19" s="37">
        <v>0</v>
      </c>
      <c r="F19" s="65">
        <v>0</v>
      </c>
      <c r="G19" s="66">
        <f t="shared" si="0"/>
        <v>0</v>
      </c>
    </row>
    <row r="20" ht="50" customHeight="1" spans="1:7">
      <c r="A20" s="8" t="s">
        <v>64</v>
      </c>
      <c r="B20" s="38" t="s">
        <v>65</v>
      </c>
      <c r="C20" s="64" t="s">
        <v>66</v>
      </c>
      <c r="D20" s="8" t="s">
        <v>23</v>
      </c>
      <c r="E20" s="35">
        <v>0.6</v>
      </c>
      <c r="F20" s="65">
        <v>801.7453769</v>
      </c>
      <c r="G20" s="66">
        <f t="shared" si="0"/>
        <v>481.04722614</v>
      </c>
    </row>
    <row r="21" ht="50" customHeight="1" spans="1:7">
      <c r="A21" s="8" t="s">
        <v>67</v>
      </c>
      <c r="B21" s="38" t="s">
        <v>68</v>
      </c>
      <c r="C21" s="64" t="s">
        <v>69</v>
      </c>
      <c r="D21" s="8" t="s">
        <v>42</v>
      </c>
      <c r="E21" s="35">
        <v>0.595</v>
      </c>
      <c r="F21" s="65">
        <v>5364.8231299</v>
      </c>
      <c r="G21" s="66">
        <f t="shared" si="0"/>
        <v>3192.0697622905</v>
      </c>
    </row>
    <row r="22" ht="50" customHeight="1" spans="1:7">
      <c r="A22" s="8" t="s">
        <v>12</v>
      </c>
      <c r="B22" s="38" t="s">
        <v>12</v>
      </c>
      <c r="C22" s="64" t="s">
        <v>70</v>
      </c>
      <c r="D22" s="8" t="s">
        <v>12</v>
      </c>
      <c r="E22" s="37"/>
      <c r="F22" s="65">
        <v>0</v>
      </c>
      <c r="G22" s="66">
        <f t="shared" si="0"/>
        <v>0</v>
      </c>
    </row>
    <row r="23" ht="50" customHeight="1" spans="1:7">
      <c r="A23" s="8" t="s">
        <v>71</v>
      </c>
      <c r="B23" s="38" t="s">
        <v>72</v>
      </c>
      <c r="C23" s="64" t="s">
        <v>73</v>
      </c>
      <c r="D23" s="8" t="s">
        <v>42</v>
      </c>
      <c r="E23" s="37"/>
      <c r="F23" s="65">
        <v>0</v>
      </c>
      <c r="G23" s="66">
        <f t="shared" si="0"/>
        <v>0</v>
      </c>
    </row>
    <row r="24" ht="50" customHeight="1" spans="1:7">
      <c r="A24" s="8" t="s">
        <v>74</v>
      </c>
      <c r="B24" s="38" t="s">
        <v>75</v>
      </c>
      <c r="C24" s="64" t="s">
        <v>76</v>
      </c>
      <c r="D24" s="8" t="s">
        <v>42</v>
      </c>
      <c r="E24" s="35">
        <v>3.14</v>
      </c>
      <c r="F24" s="65">
        <v>4768.9451888</v>
      </c>
      <c r="G24" s="66">
        <f t="shared" si="0"/>
        <v>14974.487892832</v>
      </c>
    </row>
    <row r="25" ht="50" customHeight="1" spans="1:7">
      <c r="A25" s="8" t="s">
        <v>77</v>
      </c>
      <c r="B25" s="38" t="s">
        <v>78</v>
      </c>
      <c r="C25" s="64" t="s">
        <v>79</v>
      </c>
      <c r="D25" s="8" t="s">
        <v>42</v>
      </c>
      <c r="E25" s="35">
        <v>7.753</v>
      </c>
      <c r="F25" s="65">
        <v>4266.6040482</v>
      </c>
      <c r="G25" s="66">
        <f t="shared" si="0"/>
        <v>33078.9811856946</v>
      </c>
    </row>
    <row r="26" ht="50" customHeight="1" spans="1:7">
      <c r="A26" s="8" t="s">
        <v>80</v>
      </c>
      <c r="B26" s="38" t="s">
        <v>81</v>
      </c>
      <c r="C26" s="64" t="s">
        <v>82</v>
      </c>
      <c r="D26" s="8" t="s">
        <v>42</v>
      </c>
      <c r="E26" s="37"/>
      <c r="F26" s="65">
        <v>0</v>
      </c>
      <c r="G26" s="66">
        <f t="shared" si="0"/>
        <v>0</v>
      </c>
    </row>
    <row r="27" ht="50" customHeight="1" spans="1:7">
      <c r="A27" s="8" t="s">
        <v>83</v>
      </c>
      <c r="B27" s="38" t="s">
        <v>84</v>
      </c>
      <c r="C27" s="64" t="s">
        <v>85</v>
      </c>
      <c r="D27" s="8" t="s">
        <v>86</v>
      </c>
      <c r="E27" s="35">
        <v>295.052</v>
      </c>
      <c r="F27" s="65">
        <v>68.7473865</v>
      </c>
      <c r="G27" s="66">
        <f t="shared" si="0"/>
        <v>20284.053881598</v>
      </c>
    </row>
    <row r="28" ht="50" customHeight="1" spans="1:7">
      <c r="A28" s="8" t="s">
        <v>87</v>
      </c>
      <c r="B28" s="38" t="s">
        <v>88</v>
      </c>
      <c r="C28" s="64" t="s">
        <v>89</v>
      </c>
      <c r="D28" s="8" t="s">
        <v>86</v>
      </c>
      <c r="E28" s="35">
        <v>73.254</v>
      </c>
      <c r="F28" s="65">
        <v>107.6706098</v>
      </c>
      <c r="G28" s="66">
        <f t="shared" si="0"/>
        <v>7887.3028502892</v>
      </c>
    </row>
    <row r="29" ht="50" customHeight="1" spans="1:7">
      <c r="A29" s="8" t="s">
        <v>90</v>
      </c>
      <c r="B29" s="38" t="s">
        <v>91</v>
      </c>
      <c r="C29" s="64" t="s">
        <v>92</v>
      </c>
      <c r="D29" s="8" t="s">
        <v>86</v>
      </c>
      <c r="E29" s="35">
        <v>221.798</v>
      </c>
      <c r="F29" s="65">
        <v>58.8796624</v>
      </c>
      <c r="G29" s="66">
        <f t="shared" si="0"/>
        <v>13059.3913609952</v>
      </c>
    </row>
    <row r="30" ht="50" customHeight="1" spans="1:7">
      <c r="A30" s="8" t="s">
        <v>93</v>
      </c>
      <c r="B30" s="38" t="s">
        <v>94</v>
      </c>
      <c r="C30" s="64" t="s">
        <v>95</v>
      </c>
      <c r="D30" s="8" t="s">
        <v>86</v>
      </c>
      <c r="E30" s="35">
        <v>210.42</v>
      </c>
      <c r="F30" s="65">
        <v>90.6350939</v>
      </c>
      <c r="G30" s="66">
        <f t="shared" si="0"/>
        <v>19071.436458438</v>
      </c>
    </row>
    <row r="31" ht="50" customHeight="1" spans="1:7">
      <c r="A31" s="8" t="s">
        <v>96</v>
      </c>
      <c r="B31" s="38" t="s">
        <v>97</v>
      </c>
      <c r="C31" s="64" t="s">
        <v>98</v>
      </c>
      <c r="D31" s="8" t="s">
        <v>86</v>
      </c>
      <c r="E31" s="35">
        <v>11.375</v>
      </c>
      <c r="F31" s="65">
        <v>105.3550095</v>
      </c>
      <c r="G31" s="66">
        <f t="shared" si="0"/>
        <v>1198.4132330625</v>
      </c>
    </row>
    <row r="32" ht="50" customHeight="1" spans="1:7">
      <c r="A32" s="8" t="s">
        <v>99</v>
      </c>
      <c r="B32" s="38" t="s">
        <v>100</v>
      </c>
      <c r="C32" s="64" t="s">
        <v>101</v>
      </c>
      <c r="D32" s="8" t="s">
        <v>23</v>
      </c>
      <c r="E32" s="35">
        <v>18.412</v>
      </c>
      <c r="F32" s="65">
        <v>621.4168025</v>
      </c>
      <c r="G32" s="66">
        <f t="shared" si="0"/>
        <v>11441.52616763</v>
      </c>
    </row>
    <row r="33" ht="50" customHeight="1" spans="1:7">
      <c r="A33" s="8" t="s">
        <v>102</v>
      </c>
      <c r="B33" s="38" t="s">
        <v>103</v>
      </c>
      <c r="C33" s="64" t="s">
        <v>104</v>
      </c>
      <c r="D33" s="8" t="s">
        <v>42</v>
      </c>
      <c r="E33" s="35">
        <v>1.152</v>
      </c>
      <c r="F33" s="65">
        <v>2208.9673866</v>
      </c>
      <c r="G33" s="66">
        <f t="shared" si="0"/>
        <v>2544.7304293632</v>
      </c>
    </row>
    <row r="34" ht="50" customHeight="1" spans="1:7">
      <c r="A34" s="8" t="s">
        <v>105</v>
      </c>
      <c r="B34" s="38" t="s">
        <v>106</v>
      </c>
      <c r="C34" s="64" t="s">
        <v>107</v>
      </c>
      <c r="D34" s="8" t="s">
        <v>42</v>
      </c>
      <c r="E34" s="35">
        <v>1.274</v>
      </c>
      <c r="F34" s="65">
        <v>1994.5389555</v>
      </c>
      <c r="G34" s="66">
        <f t="shared" si="0"/>
        <v>2541.042629307</v>
      </c>
    </row>
    <row r="35" ht="50" customHeight="1" spans="1:7">
      <c r="A35" s="8" t="s">
        <v>108</v>
      </c>
      <c r="B35" s="38" t="s">
        <v>109</v>
      </c>
      <c r="C35" s="64" t="s">
        <v>22</v>
      </c>
      <c r="D35" s="8" t="s">
        <v>23</v>
      </c>
      <c r="E35" s="35">
        <v>13.2</v>
      </c>
      <c r="F35" s="65">
        <v>7.2926997</v>
      </c>
      <c r="G35" s="66">
        <f t="shared" si="0"/>
        <v>96.26363604</v>
      </c>
    </row>
    <row r="36" ht="50" customHeight="1" spans="1:7">
      <c r="A36" s="8" t="s">
        <v>110</v>
      </c>
      <c r="B36" s="38" t="s">
        <v>111</v>
      </c>
      <c r="C36" s="64" t="s">
        <v>26</v>
      </c>
      <c r="D36" s="8" t="s">
        <v>23</v>
      </c>
      <c r="E36" s="35">
        <v>9.039</v>
      </c>
      <c r="F36" s="65">
        <v>10.2712727</v>
      </c>
      <c r="G36" s="66">
        <f t="shared" si="0"/>
        <v>92.8420339353</v>
      </c>
    </row>
    <row r="37" ht="50" customHeight="1" spans="1:7">
      <c r="A37" s="8" t="s">
        <v>112</v>
      </c>
      <c r="B37" s="38" t="s">
        <v>113</v>
      </c>
      <c r="C37" s="64" t="s">
        <v>29</v>
      </c>
      <c r="D37" s="8" t="s">
        <v>23</v>
      </c>
      <c r="E37" s="35">
        <v>2.81</v>
      </c>
      <c r="F37" s="65">
        <v>15.1234642</v>
      </c>
      <c r="G37" s="66">
        <f t="shared" si="0"/>
        <v>42.496934402</v>
      </c>
    </row>
    <row r="38" ht="50" customHeight="1" spans="1:7">
      <c r="A38" s="8" t="s">
        <v>114</v>
      </c>
      <c r="B38" s="38" t="s">
        <v>115</v>
      </c>
      <c r="C38" s="64" t="s">
        <v>35</v>
      </c>
      <c r="D38" s="8" t="s">
        <v>23</v>
      </c>
      <c r="E38" s="35">
        <v>0.756</v>
      </c>
      <c r="F38" s="65">
        <v>605.515066</v>
      </c>
      <c r="G38" s="66">
        <f t="shared" si="0"/>
        <v>457.769389896</v>
      </c>
    </row>
    <row r="39" ht="50" customHeight="1" spans="1:7">
      <c r="A39" s="8" t="s">
        <v>116</v>
      </c>
      <c r="B39" s="38" t="s">
        <v>117</v>
      </c>
      <c r="C39" s="64" t="s">
        <v>118</v>
      </c>
      <c r="D39" s="8" t="s">
        <v>23</v>
      </c>
      <c r="E39" s="35">
        <v>3</v>
      </c>
      <c r="F39" s="65">
        <v>631.1980519</v>
      </c>
      <c r="G39" s="66">
        <f t="shared" ref="G39:G70" si="1">E39*F39</f>
        <v>1893.5941557</v>
      </c>
    </row>
    <row r="40" ht="50" customHeight="1" spans="1:7">
      <c r="A40" s="8" t="s">
        <v>12</v>
      </c>
      <c r="B40" s="38" t="s">
        <v>12</v>
      </c>
      <c r="C40" s="64" t="s">
        <v>119</v>
      </c>
      <c r="D40" s="8" t="s">
        <v>12</v>
      </c>
      <c r="E40" s="37"/>
      <c r="F40" s="65">
        <v>0</v>
      </c>
      <c r="G40" s="66">
        <f t="shared" si="1"/>
        <v>0</v>
      </c>
    </row>
    <row r="41" ht="50" customHeight="1" spans="1:7">
      <c r="A41" s="8" t="s">
        <v>120</v>
      </c>
      <c r="B41" s="38" t="s">
        <v>121</v>
      </c>
      <c r="C41" s="64" t="s">
        <v>38</v>
      </c>
      <c r="D41" s="8" t="s">
        <v>23</v>
      </c>
      <c r="E41" s="35">
        <v>0.405</v>
      </c>
      <c r="F41" s="65">
        <v>664.0392213</v>
      </c>
      <c r="G41" s="66">
        <f t="shared" si="1"/>
        <v>268.9358846265</v>
      </c>
    </row>
    <row r="42" ht="50" customHeight="1" spans="1:7">
      <c r="A42" s="8" t="s">
        <v>122</v>
      </c>
      <c r="B42" s="38" t="s">
        <v>123</v>
      </c>
      <c r="C42" s="64" t="s">
        <v>66</v>
      </c>
      <c r="D42" s="8" t="s">
        <v>23</v>
      </c>
      <c r="E42" s="35">
        <v>0.02</v>
      </c>
      <c r="F42" s="65">
        <v>801.7453769</v>
      </c>
      <c r="G42" s="66">
        <f t="shared" si="1"/>
        <v>16.034907538</v>
      </c>
    </row>
    <row r="43" ht="50" customHeight="1" spans="1:7">
      <c r="A43" s="8" t="s">
        <v>124</v>
      </c>
      <c r="B43" s="38" t="s">
        <v>125</v>
      </c>
      <c r="C43" s="64" t="s">
        <v>126</v>
      </c>
      <c r="D43" s="8" t="s">
        <v>23</v>
      </c>
      <c r="E43" s="35">
        <v>0.169</v>
      </c>
      <c r="F43" s="65">
        <v>903.3147162</v>
      </c>
      <c r="G43" s="66">
        <f t="shared" si="1"/>
        <v>152.6601870378</v>
      </c>
    </row>
    <row r="44" ht="50" customHeight="1" spans="1:7">
      <c r="A44" s="8" t="s">
        <v>127</v>
      </c>
      <c r="B44" s="38" t="s">
        <v>128</v>
      </c>
      <c r="C44" s="64" t="s">
        <v>57</v>
      </c>
      <c r="D44" s="8" t="s">
        <v>42</v>
      </c>
      <c r="E44" s="35">
        <v>0.032</v>
      </c>
      <c r="F44" s="65">
        <v>7735.5270304</v>
      </c>
      <c r="G44" s="66">
        <f t="shared" si="1"/>
        <v>247.5368649728</v>
      </c>
    </row>
    <row r="45" ht="50" customHeight="1" spans="1:7">
      <c r="A45" s="8" t="s">
        <v>129</v>
      </c>
      <c r="B45" s="38" t="s">
        <v>130</v>
      </c>
      <c r="C45" s="64" t="s">
        <v>131</v>
      </c>
      <c r="D45" s="8" t="s">
        <v>42</v>
      </c>
      <c r="E45" s="35">
        <v>0.004</v>
      </c>
      <c r="F45" s="65">
        <v>11699.4696286</v>
      </c>
      <c r="G45" s="66">
        <f t="shared" si="1"/>
        <v>46.7978785144</v>
      </c>
    </row>
    <row r="46" ht="50" customHeight="1" spans="1:7">
      <c r="A46" s="8" t="s">
        <v>132</v>
      </c>
      <c r="B46" s="38" t="s">
        <v>133</v>
      </c>
      <c r="C46" s="64" t="s">
        <v>134</v>
      </c>
      <c r="D46" s="8" t="s">
        <v>42</v>
      </c>
      <c r="E46" s="35">
        <v>0.361</v>
      </c>
      <c r="F46" s="65">
        <v>4768.9451888</v>
      </c>
      <c r="G46" s="66">
        <f t="shared" si="1"/>
        <v>1721.5892131568</v>
      </c>
    </row>
    <row r="47" ht="50" customHeight="1" spans="1:7">
      <c r="A47" s="8" t="s">
        <v>135</v>
      </c>
      <c r="B47" s="38" t="s">
        <v>136</v>
      </c>
      <c r="C47" s="64" t="s">
        <v>137</v>
      </c>
      <c r="D47" s="8" t="s">
        <v>42</v>
      </c>
      <c r="E47" s="37"/>
      <c r="F47" s="65">
        <v>0</v>
      </c>
      <c r="G47" s="66">
        <f t="shared" si="1"/>
        <v>0</v>
      </c>
    </row>
    <row r="48" ht="50" customHeight="1" spans="1:7">
      <c r="A48" s="8" t="s">
        <v>138</v>
      </c>
      <c r="B48" s="38" t="s">
        <v>139</v>
      </c>
      <c r="C48" s="64" t="s">
        <v>140</v>
      </c>
      <c r="D48" s="8" t="s">
        <v>42</v>
      </c>
      <c r="E48" s="35">
        <v>1.771</v>
      </c>
      <c r="F48" s="65">
        <v>5200.3866837</v>
      </c>
      <c r="G48" s="66">
        <f t="shared" si="1"/>
        <v>9209.8848168327</v>
      </c>
    </row>
    <row r="49" ht="50" customHeight="1" spans="1:7">
      <c r="A49" s="8" t="s">
        <v>12</v>
      </c>
      <c r="B49" s="38" t="s">
        <v>12</v>
      </c>
      <c r="C49" s="64" t="s">
        <v>141</v>
      </c>
      <c r="D49" s="8" t="s">
        <v>12</v>
      </c>
      <c r="E49" s="37"/>
      <c r="F49" s="65">
        <v>0</v>
      </c>
      <c r="G49" s="66">
        <f t="shared" si="1"/>
        <v>0</v>
      </c>
    </row>
    <row r="50" ht="50" customHeight="1" spans="1:7">
      <c r="A50" s="8" t="s">
        <v>142</v>
      </c>
      <c r="B50" s="38" t="s">
        <v>143</v>
      </c>
      <c r="C50" s="64" t="s">
        <v>85</v>
      </c>
      <c r="D50" s="8" t="s">
        <v>86</v>
      </c>
      <c r="E50" s="35">
        <v>60.509</v>
      </c>
      <c r="F50" s="65">
        <v>68.7473865</v>
      </c>
      <c r="G50" s="66">
        <f t="shared" si="1"/>
        <v>4159.8356097285</v>
      </c>
    </row>
    <row r="51" ht="50" customHeight="1" spans="1:7">
      <c r="A51" s="8" t="s">
        <v>144</v>
      </c>
      <c r="B51" s="38" t="s">
        <v>145</v>
      </c>
      <c r="C51" s="64" t="s">
        <v>89</v>
      </c>
      <c r="D51" s="8" t="s">
        <v>86</v>
      </c>
      <c r="E51" s="35">
        <v>9.042</v>
      </c>
      <c r="F51" s="65">
        <v>107.6706098</v>
      </c>
      <c r="G51" s="66">
        <f t="shared" si="1"/>
        <v>973.5576538116</v>
      </c>
    </row>
    <row r="52" ht="50" customHeight="1" spans="1:7">
      <c r="A52" s="8" t="s">
        <v>146</v>
      </c>
      <c r="B52" s="38" t="s">
        <v>147</v>
      </c>
      <c r="C52" s="64" t="s">
        <v>92</v>
      </c>
      <c r="D52" s="8" t="s">
        <v>86</v>
      </c>
      <c r="E52" s="35">
        <v>51.467</v>
      </c>
      <c r="F52" s="65">
        <v>58.8796624</v>
      </c>
      <c r="G52" s="66">
        <f t="shared" si="1"/>
        <v>3030.3595847408</v>
      </c>
    </row>
    <row r="53" ht="50" customHeight="1" spans="1:7">
      <c r="A53" s="8" t="s">
        <v>12</v>
      </c>
      <c r="B53" s="38" t="s">
        <v>12</v>
      </c>
      <c r="C53" s="64" t="s">
        <v>148</v>
      </c>
      <c r="D53" s="8" t="s">
        <v>12</v>
      </c>
      <c r="E53" s="37"/>
      <c r="F53" s="65">
        <v>0</v>
      </c>
      <c r="G53" s="66">
        <f t="shared" si="1"/>
        <v>0</v>
      </c>
    </row>
    <row r="54" ht="50" customHeight="1" spans="1:7">
      <c r="A54" s="8" t="s">
        <v>149</v>
      </c>
      <c r="B54" s="38" t="s">
        <v>150</v>
      </c>
      <c r="C54" s="64" t="s">
        <v>151</v>
      </c>
      <c r="D54" s="8" t="s">
        <v>42</v>
      </c>
      <c r="E54" s="35">
        <v>1.733</v>
      </c>
      <c r="F54" s="65">
        <v>5387.469893</v>
      </c>
      <c r="G54" s="66">
        <f t="shared" si="1"/>
        <v>9336.485324569</v>
      </c>
    </row>
    <row r="55" ht="50" customHeight="1" spans="1:7">
      <c r="A55" s="8" t="s">
        <v>152</v>
      </c>
      <c r="B55" s="38" t="s">
        <v>153</v>
      </c>
      <c r="C55" s="64" t="s">
        <v>154</v>
      </c>
      <c r="D55" s="8" t="s">
        <v>42</v>
      </c>
      <c r="E55" s="35">
        <v>2.768</v>
      </c>
      <c r="F55" s="65">
        <v>4580.8627163</v>
      </c>
      <c r="G55" s="66">
        <f t="shared" si="1"/>
        <v>12679.8279987184</v>
      </c>
    </row>
    <row r="56" ht="50" customHeight="1" spans="1:7">
      <c r="A56" s="8" t="s">
        <v>155</v>
      </c>
      <c r="B56" s="38" t="s">
        <v>156</v>
      </c>
      <c r="C56" s="64" t="s">
        <v>157</v>
      </c>
      <c r="D56" s="8" t="s">
        <v>42</v>
      </c>
      <c r="E56" s="35">
        <v>0.75</v>
      </c>
      <c r="F56" s="65">
        <v>8637.0161696</v>
      </c>
      <c r="G56" s="66">
        <f t="shared" si="1"/>
        <v>6477.7621272</v>
      </c>
    </row>
    <row r="57" ht="50" customHeight="1" spans="1:7">
      <c r="A57" s="8" t="s">
        <v>158</v>
      </c>
      <c r="B57" s="38" t="s">
        <v>159</v>
      </c>
      <c r="C57" s="64" t="s">
        <v>160</v>
      </c>
      <c r="D57" s="8" t="s">
        <v>86</v>
      </c>
      <c r="E57" s="35">
        <v>181.314</v>
      </c>
      <c r="F57" s="65">
        <v>68.7473865</v>
      </c>
      <c r="G57" s="66">
        <f t="shared" si="1"/>
        <v>12464.863635861</v>
      </c>
    </row>
    <row r="58" ht="50" customHeight="1" spans="1:7">
      <c r="A58" s="8"/>
      <c r="B58" s="38"/>
      <c r="C58" s="64" t="s">
        <v>161</v>
      </c>
      <c r="D58" s="8"/>
      <c r="E58" s="35"/>
      <c r="F58" s="65">
        <v>0</v>
      </c>
      <c r="G58" s="66"/>
    </row>
    <row r="59" ht="50" customHeight="1" spans="1:7">
      <c r="A59" s="8" t="s">
        <v>162</v>
      </c>
      <c r="B59" s="38" t="s">
        <v>163</v>
      </c>
      <c r="C59" s="64" t="s">
        <v>89</v>
      </c>
      <c r="D59" s="8" t="s">
        <v>86</v>
      </c>
      <c r="E59" s="35">
        <v>57</v>
      </c>
      <c r="F59" s="65">
        <v>107.6706098</v>
      </c>
      <c r="G59" s="66">
        <f t="shared" ref="G59:G70" si="2">E59*F59</f>
        <v>6137.2247586</v>
      </c>
    </row>
    <row r="60" ht="50" customHeight="1" spans="1:7">
      <c r="A60" s="8" t="s">
        <v>164</v>
      </c>
      <c r="B60" s="38" t="s">
        <v>165</v>
      </c>
      <c r="C60" s="64" t="s">
        <v>92</v>
      </c>
      <c r="D60" s="8" t="s">
        <v>86</v>
      </c>
      <c r="E60" s="35">
        <v>124.314</v>
      </c>
      <c r="F60" s="65">
        <v>58.8796624</v>
      </c>
      <c r="G60" s="66">
        <f t="shared" si="2"/>
        <v>7319.5663515936</v>
      </c>
    </row>
    <row r="61" ht="50" customHeight="1" spans="1:7">
      <c r="A61" s="8" t="s">
        <v>166</v>
      </c>
      <c r="B61" s="38" t="s">
        <v>167</v>
      </c>
      <c r="C61" s="64" t="s">
        <v>168</v>
      </c>
      <c r="D61" s="8" t="s">
        <v>23</v>
      </c>
      <c r="E61" s="35">
        <v>24.07</v>
      </c>
      <c r="F61" s="65">
        <v>75.0504313</v>
      </c>
      <c r="G61" s="66">
        <f t="shared" si="2"/>
        <v>1806.463881391</v>
      </c>
    </row>
    <row r="62" ht="50" customHeight="1" spans="1:7">
      <c r="A62" s="8" t="s">
        <v>169</v>
      </c>
      <c r="B62" s="38" t="s">
        <v>170</v>
      </c>
      <c r="C62" s="64" t="s">
        <v>171</v>
      </c>
      <c r="D62" s="8" t="s">
        <v>23</v>
      </c>
      <c r="E62" s="35">
        <v>36.105</v>
      </c>
      <c r="F62" s="65">
        <v>26.9512815</v>
      </c>
      <c r="G62" s="66">
        <f t="shared" si="2"/>
        <v>973.0760185575</v>
      </c>
    </row>
    <row r="63" ht="50" customHeight="1" spans="1:7">
      <c r="A63" s="8" t="s">
        <v>172</v>
      </c>
      <c r="B63" s="38" t="s">
        <v>173</v>
      </c>
      <c r="C63" s="64" t="s">
        <v>174</v>
      </c>
      <c r="D63" s="8" t="s">
        <v>23</v>
      </c>
      <c r="E63" s="35">
        <v>34.776</v>
      </c>
      <c r="F63" s="65">
        <v>631.8706329</v>
      </c>
      <c r="G63" s="66">
        <f t="shared" si="2"/>
        <v>21973.9331297304</v>
      </c>
    </row>
    <row r="64" ht="50" customHeight="1" spans="1:7">
      <c r="A64" s="8" t="s">
        <v>175</v>
      </c>
      <c r="B64" s="38" t="s">
        <v>176</v>
      </c>
      <c r="C64" s="64" t="s">
        <v>177</v>
      </c>
      <c r="D64" s="8" t="s">
        <v>86</v>
      </c>
      <c r="E64" s="35">
        <v>212.815</v>
      </c>
      <c r="F64" s="65">
        <v>25.0872713</v>
      </c>
      <c r="G64" s="66">
        <f t="shared" si="2"/>
        <v>5338.9476417095</v>
      </c>
    </row>
    <row r="65" ht="50" customHeight="1" spans="1:7">
      <c r="A65" s="8" t="s">
        <v>178</v>
      </c>
      <c r="B65" s="38" t="s">
        <v>179</v>
      </c>
      <c r="C65" s="64" t="s">
        <v>180</v>
      </c>
      <c r="D65" s="8" t="s">
        <v>181</v>
      </c>
      <c r="E65" s="37"/>
      <c r="F65" s="65">
        <v>0</v>
      </c>
      <c r="G65" s="66">
        <f t="shared" si="2"/>
        <v>0</v>
      </c>
    </row>
    <row r="66" ht="50" customHeight="1" spans="1:7">
      <c r="A66" s="8" t="s">
        <v>12</v>
      </c>
      <c r="B66" s="38" t="s">
        <v>12</v>
      </c>
      <c r="C66" s="64" t="s">
        <v>182</v>
      </c>
      <c r="D66" s="8" t="s">
        <v>12</v>
      </c>
      <c r="E66" s="37"/>
      <c r="F66" s="65">
        <v>0</v>
      </c>
      <c r="G66" s="66">
        <f t="shared" si="2"/>
        <v>0</v>
      </c>
    </row>
    <row r="67" ht="50" customHeight="1" spans="1:7">
      <c r="A67" s="8" t="s">
        <v>183</v>
      </c>
      <c r="B67" s="38" t="s">
        <v>184</v>
      </c>
      <c r="C67" s="64" t="s">
        <v>185</v>
      </c>
      <c r="D67" s="8" t="s">
        <v>86</v>
      </c>
      <c r="E67" s="35">
        <v>13.474</v>
      </c>
      <c r="F67" s="65">
        <v>188.1209057</v>
      </c>
      <c r="G67" s="66">
        <f t="shared" si="2"/>
        <v>2534.7410834018</v>
      </c>
    </row>
    <row r="68" ht="50" customHeight="1" spans="1:7">
      <c r="A68" s="8" t="s">
        <v>186</v>
      </c>
      <c r="B68" s="38" t="s">
        <v>187</v>
      </c>
      <c r="C68" s="64" t="s">
        <v>188</v>
      </c>
      <c r="D68" s="8" t="s">
        <v>86</v>
      </c>
      <c r="E68" s="35">
        <v>347.76</v>
      </c>
      <c r="F68" s="65">
        <v>42.0267042</v>
      </c>
      <c r="G68" s="66">
        <f t="shared" si="2"/>
        <v>14615.206652592</v>
      </c>
    </row>
    <row r="69" ht="50" customHeight="1" spans="1:7">
      <c r="A69" s="8" t="s">
        <v>189</v>
      </c>
      <c r="B69" s="38" t="s">
        <v>190</v>
      </c>
      <c r="C69" s="64" t="s">
        <v>191</v>
      </c>
      <c r="D69" s="8" t="s">
        <v>86</v>
      </c>
      <c r="E69" s="35">
        <v>347.76</v>
      </c>
      <c r="F69" s="65">
        <v>35.3489357</v>
      </c>
      <c r="G69" s="66">
        <f t="shared" si="2"/>
        <v>12292.945879032</v>
      </c>
    </row>
    <row r="70" ht="50" customHeight="1" spans="1:7">
      <c r="A70" s="8" t="s">
        <v>192</v>
      </c>
      <c r="B70" s="38" t="s">
        <v>193</v>
      </c>
      <c r="C70" s="64" t="s">
        <v>194</v>
      </c>
      <c r="D70" s="8" t="s">
        <v>86</v>
      </c>
      <c r="E70" s="35">
        <v>368.951</v>
      </c>
      <c r="F70" s="65">
        <v>176.7062453</v>
      </c>
      <c r="G70" s="66">
        <f t="shared" si="2"/>
        <v>65195.9459096803</v>
      </c>
    </row>
    <row r="71" ht="50" customHeight="1" spans="1:7">
      <c r="A71" s="8" t="s">
        <v>195</v>
      </c>
      <c r="B71" s="38" t="s">
        <v>196</v>
      </c>
      <c r="C71" s="64" t="s">
        <v>197</v>
      </c>
      <c r="D71" s="8" t="s">
        <v>86</v>
      </c>
      <c r="E71" s="35">
        <v>9.6</v>
      </c>
      <c r="F71" s="65">
        <v>717.4901942</v>
      </c>
      <c r="G71" s="66">
        <f t="shared" ref="G71:G102" si="3">E71*F71</f>
        <v>6887.90586432</v>
      </c>
    </row>
    <row r="72" ht="50" customHeight="1" spans="1:7">
      <c r="A72" s="8" t="s">
        <v>198</v>
      </c>
      <c r="B72" s="38" t="s">
        <v>199</v>
      </c>
      <c r="C72" s="64" t="s">
        <v>200</v>
      </c>
      <c r="D72" s="8" t="s">
        <v>86</v>
      </c>
      <c r="E72" s="37"/>
      <c r="F72" s="65">
        <v>0</v>
      </c>
      <c r="G72" s="66">
        <f t="shared" si="3"/>
        <v>0</v>
      </c>
    </row>
    <row r="73" ht="50" customHeight="1" spans="1:7">
      <c r="A73" s="8" t="s">
        <v>201</v>
      </c>
      <c r="B73" s="38" t="s">
        <v>202</v>
      </c>
      <c r="C73" s="64" t="s">
        <v>203</v>
      </c>
      <c r="D73" s="8" t="s">
        <v>86</v>
      </c>
      <c r="E73" s="35">
        <v>3057</v>
      </c>
      <c r="F73" s="65">
        <v>25.0872713</v>
      </c>
      <c r="G73" s="66">
        <f t="shared" si="3"/>
        <v>76691.7883641</v>
      </c>
    </row>
    <row r="74" ht="50" customHeight="1" spans="1:7">
      <c r="A74" s="8" t="s">
        <v>204</v>
      </c>
      <c r="B74" s="38" t="s">
        <v>205</v>
      </c>
      <c r="C74" s="64" t="s">
        <v>206</v>
      </c>
      <c r="D74" s="8" t="s">
        <v>23</v>
      </c>
      <c r="E74" s="35">
        <v>8.256</v>
      </c>
      <c r="F74" s="65">
        <v>631.8706329</v>
      </c>
      <c r="G74" s="66">
        <f t="shared" si="3"/>
        <v>5216.7239452224</v>
      </c>
    </row>
    <row r="75" ht="50" customHeight="1" spans="1:7">
      <c r="A75" s="8" t="s">
        <v>207</v>
      </c>
      <c r="B75" s="38" t="s">
        <v>208</v>
      </c>
      <c r="C75" s="64" t="s">
        <v>209</v>
      </c>
      <c r="D75" s="8" t="s">
        <v>23</v>
      </c>
      <c r="E75" s="37"/>
      <c r="F75" s="65">
        <v>0</v>
      </c>
      <c r="G75" s="66">
        <f t="shared" si="3"/>
        <v>0</v>
      </c>
    </row>
    <row r="76" ht="50" customHeight="1" spans="1:7">
      <c r="A76" s="8" t="s">
        <v>210</v>
      </c>
      <c r="B76" s="38" t="s">
        <v>211</v>
      </c>
      <c r="C76" s="64" t="s">
        <v>212</v>
      </c>
      <c r="D76" s="8" t="s">
        <v>23</v>
      </c>
      <c r="E76" s="35">
        <v>1.505</v>
      </c>
      <c r="F76" s="65">
        <v>683.534462</v>
      </c>
      <c r="G76" s="66">
        <f t="shared" si="3"/>
        <v>1028.71936531</v>
      </c>
    </row>
    <row r="77" ht="50" customHeight="1" spans="1:7">
      <c r="A77" s="8" t="s">
        <v>213</v>
      </c>
      <c r="B77" s="38" t="s">
        <v>214</v>
      </c>
      <c r="C77" s="64" t="s">
        <v>215</v>
      </c>
      <c r="D77" s="8" t="s">
        <v>181</v>
      </c>
      <c r="E77" s="35">
        <v>64.29</v>
      </c>
      <c r="F77" s="65">
        <v>34.397714</v>
      </c>
      <c r="G77" s="66">
        <f t="shared" si="3"/>
        <v>2211.42903306</v>
      </c>
    </row>
    <row r="78" ht="50" customHeight="1" spans="1:7">
      <c r="A78" s="8" t="s">
        <v>216</v>
      </c>
      <c r="B78" s="38" t="s">
        <v>217</v>
      </c>
      <c r="C78" s="64" t="s">
        <v>218</v>
      </c>
      <c r="D78" s="8" t="s">
        <v>86</v>
      </c>
      <c r="E78" s="35">
        <v>153.96</v>
      </c>
      <c r="F78" s="65">
        <v>209.749189</v>
      </c>
      <c r="G78" s="66">
        <f t="shared" si="3"/>
        <v>32292.98513844</v>
      </c>
    </row>
    <row r="79" ht="50" customHeight="1" spans="1:7">
      <c r="A79" s="8" t="s">
        <v>219</v>
      </c>
      <c r="B79" s="38" t="s">
        <v>220</v>
      </c>
      <c r="C79" s="64" t="s">
        <v>221</v>
      </c>
      <c r="D79" s="8" t="s">
        <v>86</v>
      </c>
      <c r="E79" s="35">
        <v>5.199</v>
      </c>
      <c r="F79" s="65">
        <v>106.3446644</v>
      </c>
      <c r="G79" s="66">
        <f t="shared" si="3"/>
        <v>552.8859102156</v>
      </c>
    </row>
    <row r="80" ht="50" customHeight="1" spans="1:7">
      <c r="A80" s="8" t="s">
        <v>12</v>
      </c>
      <c r="B80" s="38" t="s">
        <v>12</v>
      </c>
      <c r="C80" s="64" t="s">
        <v>12</v>
      </c>
      <c r="D80" s="8" t="s">
        <v>12</v>
      </c>
      <c r="E80" s="37"/>
      <c r="F80" s="65">
        <v>0</v>
      </c>
      <c r="G80" s="66">
        <f t="shared" si="3"/>
        <v>0</v>
      </c>
    </row>
    <row r="81" ht="50" customHeight="1" spans="1:7">
      <c r="A81" s="8" t="s">
        <v>222</v>
      </c>
      <c r="B81" s="38" t="s">
        <v>223</v>
      </c>
      <c r="C81" s="64" t="s">
        <v>224</v>
      </c>
      <c r="D81" s="8" t="s">
        <v>86</v>
      </c>
      <c r="E81" s="35">
        <v>5.199</v>
      </c>
      <c r="F81" s="65">
        <v>35.6948345</v>
      </c>
      <c r="G81" s="66">
        <f t="shared" si="3"/>
        <v>185.5774445655</v>
      </c>
    </row>
    <row r="82" ht="50" customHeight="1" spans="1:7">
      <c r="A82" s="8" t="s">
        <v>225</v>
      </c>
      <c r="B82" s="38" t="s">
        <v>226</v>
      </c>
      <c r="C82" s="64" t="s">
        <v>227</v>
      </c>
      <c r="D82" s="8" t="s">
        <v>86</v>
      </c>
      <c r="E82" s="35">
        <v>29.328</v>
      </c>
      <c r="F82" s="65">
        <v>170.7587076</v>
      </c>
      <c r="G82" s="66">
        <f t="shared" si="3"/>
        <v>5008.0113764928</v>
      </c>
    </row>
    <row r="83" ht="50" customHeight="1" spans="1:7">
      <c r="A83" s="8" t="s">
        <v>228</v>
      </c>
      <c r="B83" s="38" t="s">
        <v>229</v>
      </c>
      <c r="C83" s="64" t="s">
        <v>194</v>
      </c>
      <c r="D83" s="8" t="s">
        <v>86</v>
      </c>
      <c r="E83" s="35">
        <v>26.332</v>
      </c>
      <c r="F83" s="65">
        <v>178.3492646</v>
      </c>
      <c r="G83" s="66">
        <f t="shared" si="3"/>
        <v>4696.2928354472</v>
      </c>
    </row>
    <row r="84" ht="50" customHeight="1" spans="1:7">
      <c r="A84" s="8" t="s">
        <v>230</v>
      </c>
      <c r="B84" s="38" t="s">
        <v>231</v>
      </c>
      <c r="C84" s="64" t="s">
        <v>232</v>
      </c>
      <c r="D84" s="8" t="s">
        <v>86</v>
      </c>
      <c r="E84" s="35">
        <v>5.199</v>
      </c>
      <c r="F84" s="65">
        <v>205.2717212</v>
      </c>
      <c r="G84" s="66">
        <f t="shared" si="3"/>
        <v>1067.2076785188</v>
      </c>
    </row>
    <row r="85" ht="50" customHeight="1" spans="1:7">
      <c r="A85" s="8" t="s">
        <v>233</v>
      </c>
      <c r="B85" s="38" t="s">
        <v>234</v>
      </c>
      <c r="C85" s="64" t="s">
        <v>235</v>
      </c>
      <c r="D85" s="8" t="s">
        <v>86</v>
      </c>
      <c r="E85" s="35">
        <v>17.93</v>
      </c>
      <c r="F85" s="65">
        <v>217.9738938</v>
      </c>
      <c r="G85" s="66">
        <f t="shared" si="3"/>
        <v>3908.271915834</v>
      </c>
    </row>
    <row r="86" ht="50" customHeight="1" spans="1:7">
      <c r="A86" s="8" t="s">
        <v>236</v>
      </c>
      <c r="B86" s="38" t="s">
        <v>237</v>
      </c>
      <c r="C86" s="64" t="s">
        <v>238</v>
      </c>
      <c r="D86" s="8" t="s">
        <v>86</v>
      </c>
      <c r="E86" s="35">
        <v>169.82</v>
      </c>
      <c r="F86" s="65">
        <v>183.1245897</v>
      </c>
      <c r="G86" s="66">
        <f t="shared" si="3"/>
        <v>31098.217822854</v>
      </c>
    </row>
    <row r="87" ht="50" customHeight="1" spans="1:7">
      <c r="A87" s="8" t="s">
        <v>12</v>
      </c>
      <c r="B87" s="38" t="s">
        <v>12</v>
      </c>
      <c r="C87" s="64" t="s">
        <v>239</v>
      </c>
      <c r="D87" s="8" t="s">
        <v>12</v>
      </c>
      <c r="E87" s="37"/>
      <c r="F87" s="65">
        <v>0</v>
      </c>
      <c r="G87" s="66">
        <f t="shared" si="3"/>
        <v>0</v>
      </c>
    </row>
    <row r="88" ht="50" customHeight="1" spans="1:7">
      <c r="A88" s="8" t="s">
        <v>240</v>
      </c>
      <c r="B88" s="38" t="s">
        <v>241</v>
      </c>
      <c r="C88" s="64" t="s">
        <v>242</v>
      </c>
      <c r="D88" s="8" t="s">
        <v>86</v>
      </c>
      <c r="E88" s="35">
        <v>185.042</v>
      </c>
      <c r="F88" s="65">
        <v>39.8936616</v>
      </c>
      <c r="G88" s="66">
        <f t="shared" si="3"/>
        <v>7382.0029297872</v>
      </c>
    </row>
    <row r="89" ht="50" customHeight="1" spans="1:7">
      <c r="A89" s="8" t="s">
        <v>243</v>
      </c>
      <c r="B89" s="38" t="s">
        <v>244</v>
      </c>
      <c r="C89" s="64" t="s">
        <v>245</v>
      </c>
      <c r="D89" s="8" t="s">
        <v>86</v>
      </c>
      <c r="E89" s="35">
        <v>369</v>
      </c>
      <c r="F89" s="65">
        <v>74.8870902</v>
      </c>
      <c r="G89" s="66">
        <f t="shared" si="3"/>
        <v>27633.3362838</v>
      </c>
    </row>
    <row r="90" ht="50" customHeight="1" spans="1:7">
      <c r="A90" s="8" t="s">
        <v>246</v>
      </c>
      <c r="B90" s="38" t="s">
        <v>247</v>
      </c>
      <c r="C90" s="64" t="s">
        <v>248</v>
      </c>
      <c r="D90" s="8" t="s">
        <v>86</v>
      </c>
      <c r="E90" s="35">
        <v>84</v>
      </c>
      <c r="F90" s="65">
        <v>53.1627239</v>
      </c>
      <c r="G90" s="66">
        <f t="shared" si="3"/>
        <v>4465.6688076</v>
      </c>
    </row>
    <row r="91" ht="50" customHeight="1" spans="1:7">
      <c r="A91" s="8" t="s">
        <v>249</v>
      </c>
      <c r="B91" s="38" t="s">
        <v>250</v>
      </c>
      <c r="C91" s="64" t="s">
        <v>251</v>
      </c>
      <c r="D91" s="8" t="s">
        <v>86</v>
      </c>
      <c r="E91" s="35">
        <v>49.445</v>
      </c>
      <c r="F91" s="65">
        <v>35.3489357</v>
      </c>
      <c r="G91" s="66">
        <f t="shared" si="3"/>
        <v>1747.8281256865</v>
      </c>
    </row>
    <row r="92" ht="50" customHeight="1" spans="1:7">
      <c r="A92" s="8" t="s">
        <v>252</v>
      </c>
      <c r="B92" s="38" t="s">
        <v>253</v>
      </c>
      <c r="C92" s="64" t="s">
        <v>254</v>
      </c>
      <c r="D92" s="8" t="s">
        <v>86</v>
      </c>
      <c r="E92" s="35">
        <v>21.536</v>
      </c>
      <c r="F92" s="65">
        <v>156.0484003</v>
      </c>
      <c r="G92" s="66">
        <f t="shared" si="3"/>
        <v>3360.6583488608</v>
      </c>
    </row>
    <row r="93" ht="50" customHeight="1" spans="1:7">
      <c r="A93" s="8" t="s">
        <v>255</v>
      </c>
      <c r="B93" s="38" t="s">
        <v>256</v>
      </c>
      <c r="C93" s="64" t="s">
        <v>257</v>
      </c>
      <c r="D93" s="8" t="s">
        <v>86</v>
      </c>
      <c r="E93" s="35">
        <v>10.128</v>
      </c>
      <c r="F93" s="65">
        <v>39.9417031</v>
      </c>
      <c r="G93" s="66">
        <f t="shared" si="3"/>
        <v>404.5295689968</v>
      </c>
    </row>
    <row r="94" ht="50" customHeight="1" spans="1:7">
      <c r="A94" s="8" t="s">
        <v>258</v>
      </c>
      <c r="B94" s="38" t="s">
        <v>259</v>
      </c>
      <c r="C94" s="64" t="s">
        <v>197</v>
      </c>
      <c r="D94" s="8" t="s">
        <v>86</v>
      </c>
      <c r="E94" s="35">
        <v>1.89</v>
      </c>
      <c r="F94" s="65">
        <v>717.4901942</v>
      </c>
      <c r="G94" s="66">
        <f t="shared" si="3"/>
        <v>1356.056467038</v>
      </c>
    </row>
    <row r="95" ht="50" customHeight="1" spans="1:7">
      <c r="A95" s="8" t="s">
        <v>260</v>
      </c>
      <c r="B95" s="38" t="s">
        <v>261</v>
      </c>
      <c r="C95" s="64" t="s">
        <v>262</v>
      </c>
      <c r="D95" s="8" t="s">
        <v>86</v>
      </c>
      <c r="E95" s="35">
        <v>1.68</v>
      </c>
      <c r="F95" s="65">
        <v>631.553559</v>
      </c>
      <c r="G95" s="66">
        <f t="shared" si="3"/>
        <v>1061.00997912</v>
      </c>
    </row>
    <row r="96" ht="50" customHeight="1" spans="1:7">
      <c r="A96" s="8" t="s">
        <v>263</v>
      </c>
      <c r="B96" s="38" t="s">
        <v>264</v>
      </c>
      <c r="C96" s="64" t="s">
        <v>265</v>
      </c>
      <c r="D96" s="8" t="s">
        <v>266</v>
      </c>
      <c r="E96" s="35">
        <v>2</v>
      </c>
      <c r="F96" s="65">
        <v>3092.9021617</v>
      </c>
      <c r="G96" s="66">
        <f t="shared" si="3"/>
        <v>6185.8043234</v>
      </c>
    </row>
    <row r="97" ht="50" customHeight="1" spans="1:7">
      <c r="A97" s="8" t="s">
        <v>267</v>
      </c>
      <c r="B97" s="38" t="s">
        <v>268</v>
      </c>
      <c r="C97" s="64" t="s">
        <v>269</v>
      </c>
      <c r="D97" s="8" t="s">
        <v>266</v>
      </c>
      <c r="E97" s="35">
        <v>2</v>
      </c>
      <c r="F97" s="65">
        <v>7577.874044</v>
      </c>
      <c r="G97" s="66">
        <f t="shared" si="3"/>
        <v>15155.748088</v>
      </c>
    </row>
    <row r="98" ht="50" customHeight="1" spans="1:7">
      <c r="A98" s="8" t="s">
        <v>270</v>
      </c>
      <c r="B98" s="38" t="s">
        <v>271</v>
      </c>
      <c r="C98" s="64" t="s">
        <v>272</v>
      </c>
      <c r="D98" s="8" t="s">
        <v>273</v>
      </c>
      <c r="E98" s="35">
        <v>8</v>
      </c>
      <c r="F98" s="65">
        <v>523.1142852</v>
      </c>
      <c r="G98" s="66">
        <f t="shared" si="3"/>
        <v>4184.9142816</v>
      </c>
    </row>
    <row r="99" ht="50" customHeight="1" spans="1:7">
      <c r="A99" s="8" t="s">
        <v>274</v>
      </c>
      <c r="B99" s="38" t="s">
        <v>275</v>
      </c>
      <c r="C99" s="64" t="s">
        <v>276</v>
      </c>
      <c r="D99" s="8" t="s">
        <v>181</v>
      </c>
      <c r="E99" s="37"/>
      <c r="F99" s="65">
        <v>0</v>
      </c>
      <c r="G99" s="66">
        <f t="shared" si="3"/>
        <v>0</v>
      </c>
    </row>
    <row r="100" ht="50" customHeight="1" spans="1:7">
      <c r="A100" s="8" t="s">
        <v>277</v>
      </c>
      <c r="B100" s="38" t="s">
        <v>278</v>
      </c>
      <c r="C100" s="64" t="s">
        <v>279</v>
      </c>
      <c r="D100" s="8" t="s">
        <v>181</v>
      </c>
      <c r="E100" s="35">
        <v>5.6</v>
      </c>
      <c r="F100" s="65">
        <v>12.1544995</v>
      </c>
      <c r="G100" s="66">
        <f t="shared" si="3"/>
        <v>68.0651972</v>
      </c>
    </row>
    <row r="101" ht="50" customHeight="1" spans="1:7">
      <c r="A101" s="8" t="s">
        <v>280</v>
      </c>
      <c r="B101" s="38" t="s">
        <v>281</v>
      </c>
      <c r="C101" s="64" t="s">
        <v>282</v>
      </c>
      <c r="D101" s="8" t="s">
        <v>181</v>
      </c>
      <c r="E101" s="35">
        <v>113.7</v>
      </c>
      <c r="F101" s="65">
        <v>17.8906546</v>
      </c>
      <c r="G101" s="66">
        <f t="shared" si="3"/>
        <v>2034.16742802</v>
      </c>
    </row>
    <row r="102" ht="50" customHeight="1" spans="1:7">
      <c r="A102" s="8" t="s">
        <v>12</v>
      </c>
      <c r="B102" s="38" t="s">
        <v>12</v>
      </c>
      <c r="C102" s="64" t="s">
        <v>283</v>
      </c>
      <c r="D102" s="8" t="s">
        <v>12</v>
      </c>
      <c r="E102" s="37"/>
      <c r="F102" s="65">
        <v>0</v>
      </c>
      <c r="G102" s="66">
        <f t="shared" si="3"/>
        <v>0</v>
      </c>
    </row>
    <row r="103" ht="50" customHeight="1" spans="1:7">
      <c r="A103" s="8" t="s">
        <v>284</v>
      </c>
      <c r="B103" s="38" t="s">
        <v>285</v>
      </c>
      <c r="C103" s="64" t="s">
        <v>286</v>
      </c>
      <c r="D103" s="8" t="s">
        <v>181</v>
      </c>
      <c r="E103" s="35">
        <v>629</v>
      </c>
      <c r="F103" s="65">
        <v>15.1618974</v>
      </c>
      <c r="G103" s="66">
        <f t="shared" ref="G103:G134" si="4">E103*F103</f>
        <v>9536.8334646</v>
      </c>
    </row>
    <row r="104" ht="50" customHeight="1" spans="1:7">
      <c r="A104" s="8" t="s">
        <v>287</v>
      </c>
      <c r="B104" s="38" t="s">
        <v>288</v>
      </c>
      <c r="C104" s="64" t="s">
        <v>289</v>
      </c>
      <c r="D104" s="8" t="s">
        <v>181</v>
      </c>
      <c r="E104" s="35">
        <v>25.18</v>
      </c>
      <c r="F104" s="65">
        <v>20.8211861</v>
      </c>
      <c r="G104" s="66">
        <f t="shared" si="4"/>
        <v>524.277465998</v>
      </c>
    </row>
    <row r="105" ht="50" customHeight="1" spans="1:7">
      <c r="A105" s="8" t="s">
        <v>290</v>
      </c>
      <c r="B105" s="38" t="s">
        <v>291</v>
      </c>
      <c r="C105" s="64" t="s">
        <v>292</v>
      </c>
      <c r="D105" s="8" t="s">
        <v>293</v>
      </c>
      <c r="E105" s="35">
        <v>16.653</v>
      </c>
      <c r="F105" s="65">
        <v>18.1308621</v>
      </c>
      <c r="G105" s="66">
        <f t="shared" si="4"/>
        <v>301.9332465513</v>
      </c>
    </row>
    <row r="106" ht="50" customHeight="1" spans="1:7">
      <c r="A106" s="8" t="s">
        <v>294</v>
      </c>
      <c r="B106" s="38" t="s">
        <v>295</v>
      </c>
      <c r="C106" s="64" t="s">
        <v>296</v>
      </c>
      <c r="D106" s="8" t="s">
        <v>181</v>
      </c>
      <c r="E106" s="35">
        <v>64.1</v>
      </c>
      <c r="F106" s="65">
        <v>25.2890456</v>
      </c>
      <c r="G106" s="66">
        <f t="shared" si="4"/>
        <v>1621.02782296</v>
      </c>
    </row>
    <row r="107" ht="50" customHeight="1" spans="1:7">
      <c r="A107" s="8" t="s">
        <v>297</v>
      </c>
      <c r="B107" s="38" t="s">
        <v>298</v>
      </c>
      <c r="C107" s="64" t="s">
        <v>299</v>
      </c>
      <c r="D107" s="8" t="s">
        <v>181</v>
      </c>
      <c r="E107" s="35">
        <v>878.65</v>
      </c>
      <c r="F107" s="65">
        <v>4.0450943</v>
      </c>
      <c r="G107" s="66">
        <f t="shared" si="4"/>
        <v>3554.222106695</v>
      </c>
    </row>
    <row r="108" ht="50" customHeight="1" spans="1:7">
      <c r="A108" s="8" t="s">
        <v>300</v>
      </c>
      <c r="B108" s="38" t="s">
        <v>301</v>
      </c>
      <c r="C108" s="64" t="s">
        <v>302</v>
      </c>
      <c r="D108" s="8" t="s">
        <v>181</v>
      </c>
      <c r="E108" s="35">
        <v>1651.14</v>
      </c>
      <c r="F108" s="65">
        <v>4.996316</v>
      </c>
      <c r="G108" s="66">
        <f t="shared" si="4"/>
        <v>8249.61720024</v>
      </c>
    </row>
    <row r="109" ht="50" customHeight="1" spans="1:7">
      <c r="A109" s="8" t="s">
        <v>12</v>
      </c>
      <c r="B109" s="38" t="s">
        <v>12</v>
      </c>
      <c r="C109" s="64" t="s">
        <v>303</v>
      </c>
      <c r="D109" s="8" t="s">
        <v>12</v>
      </c>
      <c r="E109" s="37"/>
      <c r="F109" s="65">
        <v>0</v>
      </c>
      <c r="G109" s="66">
        <f t="shared" si="4"/>
        <v>0</v>
      </c>
    </row>
    <row r="110" ht="50" customHeight="1" spans="1:7">
      <c r="A110" s="8" t="s">
        <v>304</v>
      </c>
      <c r="B110" s="38" t="s">
        <v>305</v>
      </c>
      <c r="C110" s="64" t="s">
        <v>306</v>
      </c>
      <c r="D110" s="8" t="s">
        <v>307</v>
      </c>
      <c r="E110" s="35">
        <v>30</v>
      </c>
      <c r="F110" s="65">
        <v>134.8909237</v>
      </c>
      <c r="G110" s="66">
        <f t="shared" si="4"/>
        <v>4046.727711</v>
      </c>
    </row>
    <row r="111" ht="50" customHeight="1" spans="1:7">
      <c r="A111" s="8" t="s">
        <v>308</v>
      </c>
      <c r="B111" s="38" t="s">
        <v>309</v>
      </c>
      <c r="C111" s="64" t="s">
        <v>310</v>
      </c>
      <c r="D111" s="8" t="s">
        <v>273</v>
      </c>
      <c r="E111" s="37"/>
      <c r="F111" s="65">
        <v>0</v>
      </c>
      <c r="G111" s="66">
        <f t="shared" si="4"/>
        <v>0</v>
      </c>
    </row>
    <row r="112" ht="50" customHeight="1" spans="1:7">
      <c r="A112" s="8" t="s">
        <v>311</v>
      </c>
      <c r="B112" s="38" t="s">
        <v>312</v>
      </c>
      <c r="C112" s="64" t="s">
        <v>313</v>
      </c>
      <c r="D112" s="8" t="s">
        <v>273</v>
      </c>
      <c r="E112" s="35">
        <v>44</v>
      </c>
      <c r="F112" s="65">
        <v>24.8662804</v>
      </c>
      <c r="G112" s="66">
        <f t="shared" si="4"/>
        <v>1094.1163376</v>
      </c>
    </row>
    <row r="113" ht="50" customHeight="1" spans="1:7">
      <c r="A113" s="8" t="s">
        <v>314</v>
      </c>
      <c r="B113" s="38" t="s">
        <v>315</v>
      </c>
      <c r="C113" s="64" t="s">
        <v>316</v>
      </c>
      <c r="D113" s="8" t="s">
        <v>273</v>
      </c>
      <c r="E113" s="35">
        <v>7</v>
      </c>
      <c r="F113" s="65">
        <v>34.1671148</v>
      </c>
      <c r="G113" s="66">
        <f t="shared" si="4"/>
        <v>239.1698036</v>
      </c>
    </row>
    <row r="114" ht="50" customHeight="1" spans="1:7">
      <c r="A114" s="8" t="s">
        <v>317</v>
      </c>
      <c r="B114" s="38" t="s">
        <v>318</v>
      </c>
      <c r="C114" s="64" t="s">
        <v>319</v>
      </c>
      <c r="D114" s="8" t="s">
        <v>273</v>
      </c>
      <c r="E114" s="35">
        <v>3</v>
      </c>
      <c r="F114" s="65">
        <v>23.1175698</v>
      </c>
      <c r="G114" s="66">
        <f t="shared" si="4"/>
        <v>69.3527094</v>
      </c>
    </row>
    <row r="115" ht="50" customHeight="1" spans="1:7">
      <c r="A115" s="8" t="s">
        <v>320</v>
      </c>
      <c r="B115" s="38" t="s">
        <v>321</v>
      </c>
      <c r="C115" s="64" t="s">
        <v>322</v>
      </c>
      <c r="D115" s="8" t="s">
        <v>273</v>
      </c>
      <c r="E115" s="35">
        <v>1</v>
      </c>
      <c r="F115" s="65">
        <v>19.3991577</v>
      </c>
      <c r="G115" s="66">
        <f t="shared" si="4"/>
        <v>19.3991577</v>
      </c>
    </row>
    <row r="116" ht="50" customHeight="1" spans="1:7">
      <c r="A116" s="8" t="s">
        <v>323</v>
      </c>
      <c r="B116" s="38" t="s">
        <v>324</v>
      </c>
      <c r="C116" s="64" t="s">
        <v>325</v>
      </c>
      <c r="D116" s="8" t="s">
        <v>273</v>
      </c>
      <c r="E116" s="35">
        <v>12</v>
      </c>
      <c r="F116" s="65">
        <v>25.0392298</v>
      </c>
      <c r="G116" s="66">
        <f t="shared" si="4"/>
        <v>300.4707576</v>
      </c>
    </row>
    <row r="117" ht="50" customHeight="1" spans="1:7">
      <c r="A117" s="8" t="s">
        <v>326</v>
      </c>
      <c r="B117" s="38" t="s">
        <v>327</v>
      </c>
      <c r="C117" s="64" t="s">
        <v>328</v>
      </c>
      <c r="D117" s="8" t="s">
        <v>273</v>
      </c>
      <c r="E117" s="37"/>
      <c r="F117" s="65">
        <v>0</v>
      </c>
      <c r="G117" s="66">
        <f t="shared" si="4"/>
        <v>0</v>
      </c>
    </row>
    <row r="118" ht="50" customHeight="1" spans="1:7">
      <c r="A118" s="8" t="s">
        <v>12</v>
      </c>
      <c r="B118" s="38" t="s">
        <v>12</v>
      </c>
      <c r="C118" s="64" t="s">
        <v>329</v>
      </c>
      <c r="D118" s="8" t="s">
        <v>12</v>
      </c>
      <c r="E118" s="37"/>
      <c r="F118" s="65">
        <v>0</v>
      </c>
      <c r="G118" s="66">
        <f t="shared" si="4"/>
        <v>0</v>
      </c>
    </row>
    <row r="119" ht="50" customHeight="1" spans="1:7">
      <c r="A119" s="8" t="s">
        <v>330</v>
      </c>
      <c r="B119" s="38" t="s">
        <v>331</v>
      </c>
      <c r="C119" s="64" t="s">
        <v>332</v>
      </c>
      <c r="D119" s="8" t="s">
        <v>273</v>
      </c>
      <c r="E119" s="35">
        <v>37</v>
      </c>
      <c r="F119" s="65">
        <v>6.5528606</v>
      </c>
      <c r="G119" s="66">
        <f t="shared" si="4"/>
        <v>242.4558422</v>
      </c>
    </row>
    <row r="120" ht="50" customHeight="1" spans="1:7">
      <c r="A120" s="8" t="s">
        <v>333</v>
      </c>
      <c r="B120" s="38" t="s">
        <v>334</v>
      </c>
      <c r="C120" s="64" t="s">
        <v>332</v>
      </c>
      <c r="D120" s="8" t="s">
        <v>273</v>
      </c>
      <c r="E120" s="35">
        <v>32</v>
      </c>
      <c r="F120" s="65">
        <v>6.3895195</v>
      </c>
      <c r="G120" s="66">
        <f t="shared" si="4"/>
        <v>204.464624</v>
      </c>
    </row>
    <row r="121" ht="50" customHeight="1" spans="1:7">
      <c r="A121" s="8" t="s">
        <v>335</v>
      </c>
      <c r="B121" s="38" t="s">
        <v>336</v>
      </c>
      <c r="C121" s="64" t="s">
        <v>337</v>
      </c>
      <c r="D121" s="8" t="s">
        <v>338</v>
      </c>
      <c r="E121" s="35">
        <v>2</v>
      </c>
      <c r="F121" s="65">
        <v>210.998268</v>
      </c>
      <c r="G121" s="66">
        <f t="shared" si="4"/>
        <v>421.996536</v>
      </c>
    </row>
    <row r="122" ht="50" customHeight="1" spans="1:7">
      <c r="A122" s="8" t="s">
        <v>339</v>
      </c>
      <c r="B122" s="38" t="s">
        <v>340</v>
      </c>
      <c r="C122" s="64" t="s">
        <v>341</v>
      </c>
      <c r="D122" s="8" t="s">
        <v>338</v>
      </c>
      <c r="E122" s="35">
        <v>1</v>
      </c>
      <c r="F122" s="65">
        <v>2230.1248632</v>
      </c>
      <c r="G122" s="66">
        <f t="shared" si="4"/>
        <v>2230.1248632</v>
      </c>
    </row>
    <row r="123" ht="50" customHeight="1" spans="1:7">
      <c r="A123" s="8" t="s">
        <v>342</v>
      </c>
      <c r="B123" s="38" t="s">
        <v>343</v>
      </c>
      <c r="C123" s="64" t="s">
        <v>276</v>
      </c>
      <c r="D123" s="8" t="s">
        <v>181</v>
      </c>
      <c r="E123" s="37"/>
      <c r="F123" s="65">
        <v>0</v>
      </c>
      <c r="G123" s="66">
        <f t="shared" si="4"/>
        <v>0</v>
      </c>
    </row>
    <row r="124" ht="50" customHeight="1" spans="1:7">
      <c r="A124" s="8" t="s">
        <v>344</v>
      </c>
      <c r="B124" s="38" t="s">
        <v>345</v>
      </c>
      <c r="C124" s="64" t="s">
        <v>279</v>
      </c>
      <c r="D124" s="8" t="s">
        <v>181</v>
      </c>
      <c r="E124" s="35">
        <v>92.77</v>
      </c>
      <c r="F124" s="65">
        <v>12.1544995</v>
      </c>
      <c r="G124" s="66">
        <f t="shared" si="4"/>
        <v>1127.572918615</v>
      </c>
    </row>
    <row r="125" ht="50" customHeight="1" spans="1:7">
      <c r="A125" s="8" t="s">
        <v>346</v>
      </c>
      <c r="B125" s="38" t="s">
        <v>347</v>
      </c>
      <c r="C125" s="64" t="s">
        <v>348</v>
      </c>
      <c r="D125" s="8" t="s">
        <v>181</v>
      </c>
      <c r="E125" s="35">
        <v>145.3</v>
      </c>
      <c r="F125" s="65">
        <v>17.8906546</v>
      </c>
      <c r="G125" s="66">
        <f t="shared" si="4"/>
        <v>2599.51211338</v>
      </c>
    </row>
    <row r="126" ht="50" customHeight="1" spans="1:7">
      <c r="A126" s="8" t="s">
        <v>12</v>
      </c>
      <c r="B126" s="38" t="s">
        <v>12</v>
      </c>
      <c r="C126" s="64" t="s">
        <v>349</v>
      </c>
      <c r="D126" s="8" t="s">
        <v>12</v>
      </c>
      <c r="E126" s="37"/>
      <c r="F126" s="65">
        <v>0</v>
      </c>
      <c r="G126" s="66">
        <f t="shared" si="4"/>
        <v>0</v>
      </c>
    </row>
    <row r="127" ht="50" customHeight="1" spans="1:7">
      <c r="A127" s="8" t="s">
        <v>350</v>
      </c>
      <c r="B127" s="38" t="s">
        <v>351</v>
      </c>
      <c r="C127" s="64" t="s">
        <v>286</v>
      </c>
      <c r="D127" s="8" t="s">
        <v>181</v>
      </c>
      <c r="E127" s="35">
        <v>78.09</v>
      </c>
      <c r="F127" s="65">
        <v>15.1618974</v>
      </c>
      <c r="G127" s="66">
        <f t="shared" si="4"/>
        <v>1183.992567966</v>
      </c>
    </row>
    <row r="128" ht="50" customHeight="1" spans="1:7">
      <c r="A128" s="8" t="s">
        <v>352</v>
      </c>
      <c r="B128" s="38" t="s">
        <v>353</v>
      </c>
      <c r="C128" s="64" t="s">
        <v>292</v>
      </c>
      <c r="D128" s="8" t="s">
        <v>293</v>
      </c>
      <c r="E128" s="35">
        <v>17.291</v>
      </c>
      <c r="F128" s="65">
        <v>17.4582811</v>
      </c>
      <c r="G128" s="66">
        <f t="shared" si="4"/>
        <v>301.8711385001</v>
      </c>
    </row>
    <row r="129" ht="50" customHeight="1" spans="1:7">
      <c r="A129" s="8" t="s">
        <v>354</v>
      </c>
      <c r="B129" s="38" t="s">
        <v>355</v>
      </c>
      <c r="C129" s="64" t="s">
        <v>296</v>
      </c>
      <c r="D129" s="8" t="s">
        <v>181</v>
      </c>
      <c r="E129" s="35">
        <v>10</v>
      </c>
      <c r="F129" s="65">
        <v>25.2890456</v>
      </c>
      <c r="G129" s="66">
        <f t="shared" si="4"/>
        <v>252.890456</v>
      </c>
    </row>
    <row r="130" ht="50" customHeight="1" spans="1:7">
      <c r="A130" s="8" t="s">
        <v>356</v>
      </c>
      <c r="B130" s="38" t="s">
        <v>357</v>
      </c>
      <c r="C130" s="64" t="s">
        <v>299</v>
      </c>
      <c r="D130" s="8" t="s">
        <v>181</v>
      </c>
      <c r="E130" s="35">
        <v>538.44</v>
      </c>
      <c r="F130" s="65">
        <v>4.0450943</v>
      </c>
      <c r="G130" s="66">
        <f t="shared" si="4"/>
        <v>2178.040574892</v>
      </c>
    </row>
    <row r="131" ht="50" customHeight="1" spans="1:7">
      <c r="A131" s="8" t="s">
        <v>358</v>
      </c>
      <c r="B131" s="38" t="s">
        <v>359</v>
      </c>
      <c r="C131" s="64" t="s">
        <v>360</v>
      </c>
      <c r="D131" s="8" t="s">
        <v>181</v>
      </c>
      <c r="E131" s="35">
        <v>19.47</v>
      </c>
      <c r="F131" s="65">
        <v>4.0450943</v>
      </c>
      <c r="G131" s="66">
        <f t="shared" si="4"/>
        <v>78.757986021</v>
      </c>
    </row>
    <row r="132" ht="50" customHeight="1" spans="1:7">
      <c r="A132" s="8" t="s">
        <v>361</v>
      </c>
      <c r="B132" s="38" t="s">
        <v>362</v>
      </c>
      <c r="C132" s="64" t="s">
        <v>363</v>
      </c>
      <c r="D132" s="8" t="s">
        <v>181</v>
      </c>
      <c r="E132" s="35">
        <v>449.07</v>
      </c>
      <c r="F132" s="65">
        <v>4.996316</v>
      </c>
      <c r="G132" s="66">
        <f t="shared" si="4"/>
        <v>2243.69562612</v>
      </c>
    </row>
    <row r="133" ht="50" customHeight="1" spans="1:7">
      <c r="A133" s="8" t="s">
        <v>12</v>
      </c>
      <c r="B133" s="38" t="s">
        <v>12</v>
      </c>
      <c r="C133" s="64" t="s">
        <v>364</v>
      </c>
      <c r="D133" s="8" t="s">
        <v>12</v>
      </c>
      <c r="E133" s="37"/>
      <c r="F133" s="65">
        <v>0</v>
      </c>
      <c r="G133" s="66">
        <f t="shared" si="4"/>
        <v>0</v>
      </c>
    </row>
    <row r="134" ht="50" customHeight="1" spans="1:7">
      <c r="A134" s="8" t="s">
        <v>365</v>
      </c>
      <c r="B134" s="38" t="s">
        <v>366</v>
      </c>
      <c r="C134" s="64" t="s">
        <v>367</v>
      </c>
      <c r="D134" s="8" t="s">
        <v>307</v>
      </c>
      <c r="E134" s="35">
        <v>2</v>
      </c>
      <c r="F134" s="65">
        <v>6262.6034653</v>
      </c>
      <c r="G134" s="66">
        <f t="shared" si="4"/>
        <v>12525.2069306</v>
      </c>
    </row>
    <row r="135" ht="50" customHeight="1" spans="1:7">
      <c r="A135" s="8" t="s">
        <v>368</v>
      </c>
      <c r="B135" s="38" t="s">
        <v>369</v>
      </c>
      <c r="C135" s="64" t="s">
        <v>370</v>
      </c>
      <c r="D135" s="8" t="s">
        <v>181</v>
      </c>
      <c r="E135" s="35">
        <v>42.73</v>
      </c>
      <c r="F135" s="65">
        <v>46.9653704</v>
      </c>
      <c r="G135" s="66">
        <f t="shared" ref="G135:G169" si="5">E135*F135</f>
        <v>2006.830277192</v>
      </c>
    </row>
    <row r="136" ht="50" customHeight="1" spans="1:7">
      <c r="A136" s="8" t="s">
        <v>371</v>
      </c>
      <c r="B136" s="38" t="s">
        <v>372</v>
      </c>
      <c r="C136" s="64" t="s">
        <v>373</v>
      </c>
      <c r="D136" s="8" t="s">
        <v>307</v>
      </c>
      <c r="E136" s="35">
        <v>4</v>
      </c>
      <c r="F136" s="65">
        <v>179.3485278</v>
      </c>
      <c r="G136" s="66">
        <f t="shared" si="5"/>
        <v>717.3941112</v>
      </c>
    </row>
    <row r="137" ht="50" customHeight="1" spans="1:7">
      <c r="A137" s="8" t="s">
        <v>374</v>
      </c>
      <c r="B137" s="38" t="s">
        <v>375</v>
      </c>
      <c r="C137" s="64" t="s">
        <v>376</v>
      </c>
      <c r="D137" s="8" t="s">
        <v>86</v>
      </c>
      <c r="E137" s="37"/>
      <c r="F137" s="65">
        <v>0</v>
      </c>
      <c r="G137" s="66">
        <f t="shared" si="5"/>
        <v>0</v>
      </c>
    </row>
    <row r="138" ht="50" customHeight="1" spans="1:7">
      <c r="A138" s="8" t="s">
        <v>377</v>
      </c>
      <c r="B138" s="38" t="s">
        <v>378</v>
      </c>
      <c r="C138" s="64" t="s">
        <v>379</v>
      </c>
      <c r="D138" s="8" t="s">
        <v>307</v>
      </c>
      <c r="E138" s="37"/>
      <c r="F138" s="65">
        <v>0</v>
      </c>
      <c r="G138" s="66">
        <f t="shared" si="5"/>
        <v>0</v>
      </c>
    </row>
    <row r="139" ht="50" customHeight="1" spans="1:7">
      <c r="A139" s="8" t="s">
        <v>380</v>
      </c>
      <c r="B139" s="38" t="s">
        <v>381</v>
      </c>
      <c r="C139" s="64" t="s">
        <v>382</v>
      </c>
      <c r="D139" s="8" t="s">
        <v>307</v>
      </c>
      <c r="E139" s="35">
        <v>15</v>
      </c>
      <c r="F139" s="65">
        <v>65.9705878</v>
      </c>
      <c r="G139" s="66">
        <f t="shared" si="5"/>
        <v>989.558817</v>
      </c>
    </row>
    <row r="140" ht="50" customHeight="1" spans="1:7">
      <c r="A140" s="8" t="s">
        <v>383</v>
      </c>
      <c r="B140" s="38" t="s">
        <v>384</v>
      </c>
      <c r="C140" s="64" t="s">
        <v>385</v>
      </c>
      <c r="D140" s="8" t="s">
        <v>307</v>
      </c>
      <c r="E140" s="35">
        <v>3</v>
      </c>
      <c r="F140" s="65">
        <v>134.8909237</v>
      </c>
      <c r="G140" s="66">
        <f t="shared" si="5"/>
        <v>404.6727711</v>
      </c>
    </row>
    <row r="141" ht="50" customHeight="1" spans="1:7">
      <c r="A141" s="8" t="s">
        <v>386</v>
      </c>
      <c r="B141" s="38" t="s">
        <v>387</v>
      </c>
      <c r="C141" s="64" t="s">
        <v>310</v>
      </c>
      <c r="D141" s="8" t="s">
        <v>273</v>
      </c>
      <c r="E141" s="37"/>
      <c r="F141" s="65">
        <v>0</v>
      </c>
      <c r="G141" s="66">
        <f t="shared" si="5"/>
        <v>0</v>
      </c>
    </row>
    <row r="142" ht="50" customHeight="1" spans="1:7">
      <c r="A142" s="8" t="s">
        <v>388</v>
      </c>
      <c r="B142" s="38" t="s">
        <v>389</v>
      </c>
      <c r="C142" s="64" t="s">
        <v>313</v>
      </c>
      <c r="D142" s="8" t="s">
        <v>273</v>
      </c>
      <c r="E142" s="35">
        <v>6</v>
      </c>
      <c r="F142" s="65">
        <v>24.8662804</v>
      </c>
      <c r="G142" s="66">
        <f t="shared" si="5"/>
        <v>149.1976824</v>
      </c>
    </row>
    <row r="143" ht="50" customHeight="1" spans="1:7">
      <c r="A143" s="8" t="s">
        <v>390</v>
      </c>
      <c r="B143" s="38" t="s">
        <v>391</v>
      </c>
      <c r="C143" s="64" t="s">
        <v>392</v>
      </c>
      <c r="D143" s="8" t="s">
        <v>273</v>
      </c>
      <c r="E143" s="35">
        <v>10</v>
      </c>
      <c r="F143" s="65">
        <v>199.5163495</v>
      </c>
      <c r="G143" s="66">
        <f t="shared" si="5"/>
        <v>1995.163495</v>
      </c>
    </row>
    <row r="144" ht="50" customHeight="1" spans="1:7">
      <c r="A144" s="8" t="s">
        <v>393</v>
      </c>
      <c r="B144" s="38" t="s">
        <v>394</v>
      </c>
      <c r="C144" s="64" t="s">
        <v>395</v>
      </c>
      <c r="D144" s="8" t="s">
        <v>273</v>
      </c>
      <c r="E144" s="35">
        <v>1</v>
      </c>
      <c r="F144" s="65">
        <v>23.1175698</v>
      </c>
      <c r="G144" s="66">
        <f t="shared" si="5"/>
        <v>23.1175698</v>
      </c>
    </row>
    <row r="145" ht="50" customHeight="1" spans="1:7">
      <c r="A145" s="8" t="s">
        <v>12</v>
      </c>
      <c r="B145" s="38" t="s">
        <v>12</v>
      </c>
      <c r="C145" s="64" t="s">
        <v>396</v>
      </c>
      <c r="D145" s="8" t="s">
        <v>12</v>
      </c>
      <c r="E145" s="37"/>
      <c r="F145" s="65">
        <v>0</v>
      </c>
      <c r="G145" s="66">
        <f t="shared" si="5"/>
        <v>0</v>
      </c>
    </row>
    <row r="146" ht="50" customHeight="1" spans="1:7">
      <c r="A146" s="8" t="s">
        <v>397</v>
      </c>
      <c r="B146" s="38" t="s">
        <v>398</v>
      </c>
      <c r="C146" s="64" t="s">
        <v>399</v>
      </c>
      <c r="D146" s="8" t="s">
        <v>273</v>
      </c>
      <c r="E146" s="37"/>
      <c r="F146" s="65">
        <v>0</v>
      </c>
      <c r="G146" s="66">
        <f t="shared" si="5"/>
        <v>0</v>
      </c>
    </row>
    <row r="147" ht="50" customHeight="1" spans="1:7">
      <c r="A147" s="8" t="s">
        <v>400</v>
      </c>
      <c r="B147" s="38" t="s">
        <v>401</v>
      </c>
      <c r="C147" s="64" t="s">
        <v>332</v>
      </c>
      <c r="D147" s="8" t="s">
        <v>273</v>
      </c>
      <c r="E147" s="35">
        <v>17</v>
      </c>
      <c r="F147" s="65">
        <v>6.5528606</v>
      </c>
      <c r="G147" s="66">
        <f t="shared" si="5"/>
        <v>111.3986302</v>
      </c>
    </row>
    <row r="148" ht="50" customHeight="1" spans="1:7">
      <c r="A148" s="8" t="s">
        <v>402</v>
      </c>
      <c r="B148" s="38" t="s">
        <v>403</v>
      </c>
      <c r="C148" s="64" t="s">
        <v>332</v>
      </c>
      <c r="D148" s="8" t="s">
        <v>273</v>
      </c>
      <c r="E148" s="35">
        <v>25</v>
      </c>
      <c r="F148" s="65">
        <v>6.3895195</v>
      </c>
      <c r="G148" s="66">
        <f t="shared" si="5"/>
        <v>159.7379875</v>
      </c>
    </row>
    <row r="149" ht="50" customHeight="1" spans="1:7">
      <c r="A149" s="8" t="s">
        <v>404</v>
      </c>
      <c r="B149" s="38" t="s">
        <v>405</v>
      </c>
      <c r="C149" s="64" t="s">
        <v>337</v>
      </c>
      <c r="D149" s="8" t="s">
        <v>338</v>
      </c>
      <c r="E149" s="35">
        <v>1</v>
      </c>
      <c r="F149" s="65">
        <v>210.998268</v>
      </c>
      <c r="G149" s="66">
        <f t="shared" si="5"/>
        <v>210.998268</v>
      </c>
    </row>
    <row r="150" ht="50" customHeight="1" spans="1:7">
      <c r="A150" s="8" t="s">
        <v>406</v>
      </c>
      <c r="B150" s="38" t="s">
        <v>407</v>
      </c>
      <c r="C150" s="64" t="s">
        <v>408</v>
      </c>
      <c r="D150" s="8" t="s">
        <v>338</v>
      </c>
      <c r="E150" s="35">
        <v>3</v>
      </c>
      <c r="F150" s="65">
        <v>3004.9862167</v>
      </c>
      <c r="G150" s="66">
        <f t="shared" si="5"/>
        <v>9014.9586501</v>
      </c>
    </row>
    <row r="151" ht="50" customHeight="1" spans="1:7">
      <c r="A151" s="8" t="s">
        <v>409</v>
      </c>
      <c r="B151" s="38" t="s">
        <v>410</v>
      </c>
      <c r="C151" s="64" t="s">
        <v>411</v>
      </c>
      <c r="D151" s="8" t="s">
        <v>338</v>
      </c>
      <c r="E151" s="35">
        <v>1</v>
      </c>
      <c r="F151" s="65">
        <v>18937.3731937</v>
      </c>
      <c r="G151" s="66">
        <f t="shared" si="5"/>
        <v>18937.3731937</v>
      </c>
    </row>
    <row r="152" ht="50" customHeight="1" spans="1:7">
      <c r="A152" s="8" t="s">
        <v>12</v>
      </c>
      <c r="B152" s="38" t="s">
        <v>12</v>
      </c>
      <c r="C152" s="64" t="s">
        <v>412</v>
      </c>
      <c r="D152" s="8" t="s">
        <v>12</v>
      </c>
      <c r="E152" s="37"/>
      <c r="F152" s="65">
        <v>0</v>
      </c>
      <c r="G152" s="66">
        <f t="shared" si="5"/>
        <v>0</v>
      </c>
    </row>
    <row r="153" ht="50" customHeight="1" spans="1:7">
      <c r="A153" s="8" t="s">
        <v>413</v>
      </c>
      <c r="B153" s="38" t="s">
        <v>414</v>
      </c>
      <c r="C153" s="64" t="s">
        <v>415</v>
      </c>
      <c r="D153" s="8" t="s">
        <v>416</v>
      </c>
      <c r="E153" s="35">
        <v>1</v>
      </c>
      <c r="F153" s="65">
        <v>875.0086644</v>
      </c>
      <c r="G153" s="66">
        <f t="shared" si="5"/>
        <v>875.0086644</v>
      </c>
    </row>
    <row r="154" ht="50" customHeight="1" spans="1:7">
      <c r="A154" s="8" t="s">
        <v>417</v>
      </c>
      <c r="B154" s="38" t="s">
        <v>418</v>
      </c>
      <c r="C154" s="64" t="s">
        <v>419</v>
      </c>
      <c r="D154" s="8" t="s">
        <v>307</v>
      </c>
      <c r="E154" s="35">
        <v>1</v>
      </c>
      <c r="F154" s="65">
        <v>722.6690679</v>
      </c>
      <c r="G154" s="66">
        <f t="shared" si="5"/>
        <v>722.6690679</v>
      </c>
    </row>
    <row r="155" ht="50" customHeight="1" spans="1:7">
      <c r="A155" s="8" t="s">
        <v>420</v>
      </c>
      <c r="B155" s="38" t="s">
        <v>421</v>
      </c>
      <c r="C155" s="64" t="s">
        <v>422</v>
      </c>
      <c r="D155" s="8" t="s">
        <v>307</v>
      </c>
      <c r="E155" s="35">
        <v>2</v>
      </c>
      <c r="F155" s="65">
        <v>4948.2745</v>
      </c>
      <c r="G155" s="66">
        <f t="shared" si="5"/>
        <v>9896.549</v>
      </c>
    </row>
    <row r="156" ht="50" customHeight="1" spans="1:7">
      <c r="A156" s="8" t="s">
        <v>423</v>
      </c>
      <c r="B156" s="38" t="s">
        <v>424</v>
      </c>
      <c r="C156" s="64" t="s">
        <v>425</v>
      </c>
      <c r="D156" s="8" t="s">
        <v>307</v>
      </c>
      <c r="E156" s="35">
        <v>1</v>
      </c>
      <c r="F156" s="65">
        <v>5087.59485</v>
      </c>
      <c r="G156" s="66">
        <f t="shared" si="5"/>
        <v>5087.59485</v>
      </c>
    </row>
    <row r="157" ht="50" customHeight="1" spans="1:7">
      <c r="A157" s="8" t="s">
        <v>426</v>
      </c>
      <c r="B157" s="38" t="s">
        <v>427</v>
      </c>
      <c r="C157" s="64" t="s">
        <v>428</v>
      </c>
      <c r="D157" s="8" t="s">
        <v>307</v>
      </c>
      <c r="E157" s="35">
        <v>1</v>
      </c>
      <c r="F157" s="65">
        <v>8491.81554</v>
      </c>
      <c r="G157" s="66">
        <f t="shared" si="5"/>
        <v>8491.81554</v>
      </c>
    </row>
    <row r="158" ht="50" customHeight="1" spans="1:7">
      <c r="A158" s="8" t="s">
        <v>429</v>
      </c>
      <c r="B158" s="38" t="s">
        <v>430</v>
      </c>
      <c r="C158" s="64" t="s">
        <v>431</v>
      </c>
      <c r="D158" s="8" t="s">
        <v>307</v>
      </c>
      <c r="E158" s="35">
        <v>1</v>
      </c>
      <c r="F158" s="65">
        <v>8647.47</v>
      </c>
      <c r="G158" s="66">
        <f t="shared" si="5"/>
        <v>8647.47</v>
      </c>
    </row>
    <row r="159" ht="50" customHeight="1" spans="1:7">
      <c r="A159" s="8" t="s">
        <v>432</v>
      </c>
      <c r="B159" s="38" t="s">
        <v>433</v>
      </c>
      <c r="C159" s="64" t="s">
        <v>434</v>
      </c>
      <c r="D159" s="8" t="s">
        <v>307</v>
      </c>
      <c r="E159" s="35">
        <v>3</v>
      </c>
      <c r="F159" s="65">
        <v>7667.4234</v>
      </c>
      <c r="G159" s="66">
        <f t="shared" si="5"/>
        <v>23002.2702</v>
      </c>
    </row>
    <row r="160" ht="33" customHeight="1" spans="1:7">
      <c r="A160" s="8" t="s">
        <v>435</v>
      </c>
      <c r="B160" s="38" t="s">
        <v>436</v>
      </c>
      <c r="C160" s="64" t="s">
        <v>437</v>
      </c>
      <c r="D160" s="8" t="s">
        <v>307</v>
      </c>
      <c r="E160" s="35">
        <v>1</v>
      </c>
      <c r="F160" s="65">
        <v>2892.0983</v>
      </c>
      <c r="G160" s="66">
        <f t="shared" si="5"/>
        <v>2892.0983</v>
      </c>
    </row>
    <row r="161" ht="24" spans="1:11">
      <c r="A161" s="8" t="s">
        <v>438</v>
      </c>
      <c r="B161" s="38" t="s">
        <v>439</v>
      </c>
      <c r="C161" s="64" t="s">
        <v>440</v>
      </c>
      <c r="D161" s="8" t="s">
        <v>86</v>
      </c>
      <c r="E161" s="35">
        <v>8.84</v>
      </c>
      <c r="F161" s="65">
        <v>864.747</v>
      </c>
      <c r="G161" s="66">
        <f t="shared" si="5"/>
        <v>7644.36348</v>
      </c>
    </row>
    <row r="162" ht="36" spans="1:11">
      <c r="A162" s="8" t="s">
        <v>441</v>
      </c>
      <c r="B162" s="38" t="s">
        <v>442</v>
      </c>
      <c r="C162" s="64" t="s">
        <v>443</v>
      </c>
      <c r="D162" s="8" t="s">
        <v>86</v>
      </c>
      <c r="E162" s="35">
        <v>20</v>
      </c>
      <c r="F162" s="65">
        <v>4708.4417237</v>
      </c>
      <c r="G162" s="66">
        <f t="shared" si="5"/>
        <v>94168.834474</v>
      </c>
    </row>
    <row r="163" spans="1:11">
      <c r="A163" s="8" t="s">
        <v>444</v>
      </c>
      <c r="B163" s="38" t="s">
        <v>445</v>
      </c>
      <c r="C163" s="64" t="s">
        <v>446</v>
      </c>
      <c r="D163" s="8" t="s">
        <v>86</v>
      </c>
      <c r="E163" s="37"/>
      <c r="F163" s="65">
        <v>0</v>
      </c>
      <c r="G163" s="66">
        <f t="shared" si="5"/>
        <v>0</v>
      </c>
    </row>
    <row r="164" spans="1:11">
      <c r="A164" s="8" t="s">
        <v>12</v>
      </c>
      <c r="B164" s="38" t="s">
        <v>12</v>
      </c>
      <c r="C164" s="64" t="s">
        <v>447</v>
      </c>
      <c r="D164" s="8" t="s">
        <v>12</v>
      </c>
      <c r="E164" s="37"/>
      <c r="F164" s="65">
        <v>0</v>
      </c>
      <c r="G164" s="66">
        <f t="shared" si="5"/>
        <v>0</v>
      </c>
    </row>
    <row r="165" ht="48" spans="1:11">
      <c r="A165" s="8" t="s">
        <v>448</v>
      </c>
      <c r="B165" s="38" t="s">
        <v>449</v>
      </c>
      <c r="C165" s="64" t="s">
        <v>450</v>
      </c>
      <c r="D165" s="8" t="s">
        <v>273</v>
      </c>
      <c r="E165" s="35">
        <v>2</v>
      </c>
      <c r="F165" s="65">
        <v>5495.2077609</v>
      </c>
      <c r="G165" s="66">
        <f t="shared" si="5"/>
        <v>10990.4155218</v>
      </c>
    </row>
    <row r="166" ht="24" spans="1:11">
      <c r="A166" s="8" t="s">
        <v>451</v>
      </c>
      <c r="B166" s="38" t="s">
        <v>452</v>
      </c>
      <c r="C166" s="64" t="s">
        <v>453</v>
      </c>
      <c r="D166" s="8" t="s">
        <v>86</v>
      </c>
      <c r="E166" s="37"/>
      <c r="F166" s="65">
        <v>0</v>
      </c>
      <c r="G166" s="66">
        <f t="shared" si="5"/>
        <v>0</v>
      </c>
    </row>
    <row r="167" ht="48" spans="1:11">
      <c r="A167" s="8" t="s">
        <v>454</v>
      </c>
      <c r="B167" s="38" t="s">
        <v>455</v>
      </c>
      <c r="C167" s="64" t="s">
        <v>456</v>
      </c>
      <c r="D167" s="8" t="s">
        <v>273</v>
      </c>
      <c r="E167" s="35">
        <v>1</v>
      </c>
      <c r="F167" s="65">
        <v>2905.4442287</v>
      </c>
      <c r="G167" s="66">
        <f t="shared" si="5"/>
        <v>2905.4442287</v>
      </c>
    </row>
    <row r="168" ht="60" spans="1:11">
      <c r="A168" s="8" t="s">
        <v>457</v>
      </c>
      <c r="B168" s="38" t="s">
        <v>458</v>
      </c>
      <c r="C168" s="64" t="s">
        <v>459</v>
      </c>
      <c r="D168" s="8" t="s">
        <v>307</v>
      </c>
      <c r="E168" s="35">
        <v>2</v>
      </c>
      <c r="F168" s="65">
        <v>7692.5394962</v>
      </c>
      <c r="G168" s="66">
        <f t="shared" si="5"/>
        <v>15385.0789924</v>
      </c>
    </row>
    <row r="169" ht="24" spans="1:11">
      <c r="A169" s="8" t="s">
        <v>460</v>
      </c>
      <c r="B169" s="38" t="s">
        <v>461</v>
      </c>
      <c r="C169" s="64" t="s">
        <v>462</v>
      </c>
      <c r="D169" s="8" t="s">
        <v>463</v>
      </c>
      <c r="E169" s="35">
        <v>1</v>
      </c>
      <c r="F169" s="65">
        <v>14198.0023523</v>
      </c>
      <c r="G169" s="66">
        <f t="shared" si="5"/>
        <v>14198.0023523</v>
      </c>
    </row>
    <row r="170" spans="1:11">
      <c r="A170" s="32" t="s">
        <v>12</v>
      </c>
      <c r="B170" s="32" t="s">
        <v>12</v>
      </c>
      <c r="C170" s="61" t="s">
        <v>464</v>
      </c>
      <c r="D170" s="32" t="s">
        <v>12</v>
      </c>
      <c r="E170" s="39" t="s">
        <v>12</v>
      </c>
      <c r="F170" s="62"/>
      <c r="G170" s="68">
        <f>SUM(G6:G169)</f>
        <v>914240.525032185</v>
      </c>
    </row>
    <row r="171" ht="15" spans="1:11">
      <c r="A171" s="17"/>
      <c r="B171" s="17"/>
      <c r="C171" s="69"/>
      <c r="D171" s="17"/>
      <c r="E171" s="39"/>
      <c r="F171" s="62"/>
      <c r="G171" s="70"/>
      <c r="H171" s="71"/>
      <c r="I171" s="71"/>
      <c r="J171" s="29" t="s">
        <v>12</v>
      </c>
    </row>
    <row r="172" ht="25.5" spans="1:11">
      <c r="A172" s="72" t="s">
        <v>11</v>
      </c>
      <c r="B172" s="72"/>
      <c r="C172" s="72"/>
      <c r="D172" s="72"/>
      <c r="E172" s="73"/>
      <c r="F172" s="62">
        <v>0</v>
      </c>
      <c r="G172" s="73"/>
      <c r="H172" s="13"/>
      <c r="I172" s="13"/>
      <c r="J172" s="13"/>
      <c r="K172" s="13"/>
    </row>
    <row r="173" ht="15" spans="1:11">
      <c r="A173" s="74" t="s">
        <v>13</v>
      </c>
      <c r="B173" s="74"/>
      <c r="C173" s="75"/>
      <c r="D173" s="74"/>
      <c r="E173" s="76"/>
      <c r="F173" s="62">
        <v>0</v>
      </c>
      <c r="G173" s="76"/>
      <c r="H173" s="77"/>
      <c r="I173" s="77"/>
      <c r="J173" s="77"/>
      <c r="K173" s="77"/>
    </row>
    <row r="174" spans="1:11">
      <c r="A174" s="17" t="s">
        <v>2</v>
      </c>
      <c r="B174" s="17" t="s">
        <v>14</v>
      </c>
      <c r="C174" s="69" t="s">
        <v>15</v>
      </c>
      <c r="D174" s="17" t="s">
        <v>16</v>
      </c>
      <c r="E174" s="32" t="s">
        <v>17</v>
      </c>
      <c r="F174" s="62"/>
      <c r="G174" s="32"/>
    </row>
    <row r="175" spans="1:11">
      <c r="A175" s="17"/>
      <c r="B175" s="17"/>
      <c r="C175" s="69"/>
      <c r="D175" s="17"/>
      <c r="E175" s="32" t="s">
        <v>18</v>
      </c>
      <c r="F175" s="32" t="s">
        <v>19</v>
      </c>
      <c r="G175" s="32" t="s">
        <v>20</v>
      </c>
    </row>
    <row r="176" ht="24" spans="1:11">
      <c r="A176" s="16" t="s">
        <v>5</v>
      </c>
      <c r="B176" s="45" t="s">
        <v>465</v>
      </c>
      <c r="C176" s="78" t="s">
        <v>466</v>
      </c>
      <c r="D176" s="16" t="s">
        <v>86</v>
      </c>
      <c r="E176" s="79">
        <v>14.696</v>
      </c>
      <c r="F176" s="65">
        <v>14.1722425</v>
      </c>
      <c r="G176" s="9">
        <f>E176*F176</f>
        <v>208.27527578</v>
      </c>
    </row>
    <row r="177" ht="24" spans="1:7">
      <c r="A177" s="16" t="s">
        <v>24</v>
      </c>
      <c r="B177" s="45" t="s">
        <v>167</v>
      </c>
      <c r="C177" s="78" t="s">
        <v>467</v>
      </c>
      <c r="D177" s="16" t="s">
        <v>23</v>
      </c>
      <c r="E177" s="79">
        <v>16.947</v>
      </c>
      <c r="F177" s="65">
        <v>75.1080811</v>
      </c>
      <c r="G177" s="9">
        <f t="shared" ref="G177:G208" si="6">E177*F177</f>
        <v>1272.8566504017</v>
      </c>
    </row>
    <row r="178" ht="48" spans="1:7">
      <c r="A178" s="16" t="s">
        <v>27</v>
      </c>
      <c r="B178" s="45" t="s">
        <v>468</v>
      </c>
      <c r="C178" s="78" t="s">
        <v>469</v>
      </c>
      <c r="D178" s="16" t="s">
        <v>266</v>
      </c>
      <c r="E178" s="80"/>
      <c r="F178" s="65">
        <v>0</v>
      </c>
      <c r="G178" s="9">
        <f t="shared" si="6"/>
        <v>0</v>
      </c>
    </row>
    <row r="179" ht="48" spans="1:7">
      <c r="A179" s="16" t="s">
        <v>30</v>
      </c>
      <c r="B179" s="45" t="s">
        <v>470</v>
      </c>
      <c r="C179" s="78" t="s">
        <v>471</v>
      </c>
      <c r="D179" s="16" t="s">
        <v>266</v>
      </c>
      <c r="E179" s="79">
        <v>4</v>
      </c>
      <c r="F179" s="65">
        <v>41.7576718</v>
      </c>
      <c r="G179" s="9">
        <f t="shared" si="6"/>
        <v>167.0306872</v>
      </c>
    </row>
    <row r="180" ht="24" spans="1:7">
      <c r="A180" s="16" t="s">
        <v>33</v>
      </c>
      <c r="B180" s="45" t="s">
        <v>472</v>
      </c>
      <c r="C180" s="78" t="s">
        <v>473</v>
      </c>
      <c r="D180" s="16" t="s">
        <v>86</v>
      </c>
      <c r="E180" s="79">
        <v>941.98</v>
      </c>
      <c r="F180" s="65">
        <v>5.2269152</v>
      </c>
      <c r="G180" s="9">
        <f t="shared" si="6"/>
        <v>4923.649580096</v>
      </c>
    </row>
    <row r="181" ht="48" spans="1:7">
      <c r="A181" s="16" t="s">
        <v>36</v>
      </c>
      <c r="B181" s="45" t="s">
        <v>474</v>
      </c>
      <c r="C181" s="78" t="s">
        <v>475</v>
      </c>
      <c r="D181" s="16" t="s">
        <v>86</v>
      </c>
      <c r="E181" s="79">
        <v>404.416</v>
      </c>
      <c r="F181" s="65">
        <v>29.0458909</v>
      </c>
      <c r="G181" s="9">
        <f t="shared" si="6"/>
        <v>11746.6230142144</v>
      </c>
    </row>
    <row r="182" ht="24" spans="1:7">
      <c r="A182" s="16" t="s">
        <v>39</v>
      </c>
      <c r="B182" s="45" t="s">
        <v>476</v>
      </c>
      <c r="C182" s="78" t="s">
        <v>477</v>
      </c>
      <c r="D182" s="16" t="s">
        <v>86</v>
      </c>
      <c r="E182" s="79">
        <v>8.027</v>
      </c>
      <c r="F182" s="65">
        <v>11.1552363</v>
      </c>
      <c r="G182" s="9">
        <f t="shared" si="6"/>
        <v>89.5430817801</v>
      </c>
    </row>
    <row r="183" ht="36" spans="1:7">
      <c r="A183" s="16" t="s">
        <v>43</v>
      </c>
      <c r="B183" s="45" t="s">
        <v>170</v>
      </c>
      <c r="C183" s="78" t="s">
        <v>478</v>
      </c>
      <c r="D183" s="16" t="s">
        <v>23</v>
      </c>
      <c r="E183" s="79">
        <v>58.309</v>
      </c>
      <c r="F183" s="65">
        <v>40.0281778</v>
      </c>
      <c r="G183" s="9">
        <f t="shared" si="6"/>
        <v>2334.0030193402</v>
      </c>
    </row>
    <row r="184" ht="36" spans="1:7">
      <c r="A184" s="16" t="s">
        <v>46</v>
      </c>
      <c r="B184" s="45" t="s">
        <v>479</v>
      </c>
      <c r="C184" s="78" t="s">
        <v>480</v>
      </c>
      <c r="D184" s="16" t="s">
        <v>86</v>
      </c>
      <c r="E184" s="79">
        <v>52.636</v>
      </c>
      <c r="F184" s="65">
        <v>137.2833904</v>
      </c>
      <c r="G184" s="9">
        <f t="shared" si="6"/>
        <v>7226.0485370944</v>
      </c>
    </row>
    <row r="185" ht="24" spans="1:7">
      <c r="A185" s="16" t="s">
        <v>49</v>
      </c>
      <c r="B185" s="45" t="s">
        <v>481</v>
      </c>
      <c r="C185" s="78" t="s">
        <v>482</v>
      </c>
      <c r="D185" s="16" t="s">
        <v>86</v>
      </c>
      <c r="E185" s="80"/>
      <c r="F185" s="65">
        <v>0</v>
      </c>
      <c r="G185" s="9">
        <f t="shared" si="6"/>
        <v>0</v>
      </c>
    </row>
    <row r="186" ht="48" spans="1:7">
      <c r="A186" s="16" t="s">
        <v>52</v>
      </c>
      <c r="B186" s="45" t="s">
        <v>483</v>
      </c>
      <c r="C186" s="78" t="s">
        <v>484</v>
      </c>
      <c r="D186" s="16" t="s">
        <v>86</v>
      </c>
      <c r="E186" s="79">
        <v>58.135</v>
      </c>
      <c r="F186" s="65">
        <v>235.9702397</v>
      </c>
      <c r="G186" s="9">
        <f t="shared" si="6"/>
        <v>13718.1298849595</v>
      </c>
    </row>
    <row r="187" ht="50" customHeight="1" spans="1:7">
      <c r="A187" s="16" t="s">
        <v>55</v>
      </c>
      <c r="B187" s="45" t="s">
        <v>485</v>
      </c>
      <c r="C187" s="78" t="s">
        <v>486</v>
      </c>
      <c r="D187" s="16" t="s">
        <v>86</v>
      </c>
      <c r="E187" s="79">
        <v>28.137</v>
      </c>
      <c r="F187" s="65">
        <v>348.8389398</v>
      </c>
      <c r="G187" s="9">
        <f t="shared" si="6"/>
        <v>9815.2812491526</v>
      </c>
    </row>
    <row r="188" ht="50" customHeight="1" spans="1:7">
      <c r="A188" s="16" t="s">
        <v>58</v>
      </c>
      <c r="B188" s="45" t="s">
        <v>487</v>
      </c>
      <c r="C188" s="78" t="s">
        <v>488</v>
      </c>
      <c r="D188" s="16" t="s">
        <v>86</v>
      </c>
      <c r="E188" s="79">
        <v>17.145</v>
      </c>
      <c r="F188" s="65">
        <v>243.0611651</v>
      </c>
      <c r="G188" s="9">
        <f t="shared" si="6"/>
        <v>4167.2836756395</v>
      </c>
    </row>
    <row r="189" ht="50" customHeight="1" spans="1:7">
      <c r="A189" s="16" t="s">
        <v>61</v>
      </c>
      <c r="B189" s="45" t="s">
        <v>489</v>
      </c>
      <c r="C189" s="78" t="s">
        <v>490</v>
      </c>
      <c r="D189" s="16" t="s">
        <v>86</v>
      </c>
      <c r="E189" s="79">
        <v>29.059</v>
      </c>
      <c r="F189" s="65">
        <v>348.8389398</v>
      </c>
      <c r="G189" s="9">
        <f t="shared" si="6"/>
        <v>10136.9107516482</v>
      </c>
    </row>
    <row r="190" ht="50" customHeight="1" spans="1:7">
      <c r="A190" s="16" t="s">
        <v>64</v>
      </c>
      <c r="B190" s="45" t="s">
        <v>491</v>
      </c>
      <c r="C190" s="78" t="s">
        <v>492</v>
      </c>
      <c r="D190" s="16" t="s">
        <v>86</v>
      </c>
      <c r="E190" s="80"/>
      <c r="F190" s="65">
        <v>0</v>
      </c>
      <c r="G190" s="9">
        <f t="shared" si="6"/>
        <v>0</v>
      </c>
    </row>
    <row r="191" ht="50" customHeight="1" spans="1:7">
      <c r="A191" s="16" t="s">
        <v>67</v>
      </c>
      <c r="B191" s="45" t="s">
        <v>493</v>
      </c>
      <c r="C191" s="78" t="s">
        <v>494</v>
      </c>
      <c r="D191" s="16" t="s">
        <v>23</v>
      </c>
      <c r="E191" s="79">
        <v>0.23</v>
      </c>
      <c r="F191" s="65">
        <v>823.8348586</v>
      </c>
      <c r="G191" s="9">
        <f t="shared" si="6"/>
        <v>189.482017478</v>
      </c>
    </row>
    <row r="192" ht="50" customHeight="1" spans="1:7">
      <c r="A192" s="16" t="s">
        <v>71</v>
      </c>
      <c r="B192" s="45" t="s">
        <v>495</v>
      </c>
      <c r="C192" s="78" t="s">
        <v>496</v>
      </c>
      <c r="D192" s="16" t="s">
        <v>86</v>
      </c>
      <c r="E192" s="79">
        <v>41.94</v>
      </c>
      <c r="F192" s="65">
        <v>119.1813532</v>
      </c>
      <c r="G192" s="9">
        <f t="shared" si="6"/>
        <v>4998.465953208</v>
      </c>
    </row>
    <row r="193" ht="50" customHeight="1" spans="1:7">
      <c r="A193" s="16" t="s">
        <v>74</v>
      </c>
      <c r="B193" s="45" t="s">
        <v>497</v>
      </c>
      <c r="C193" s="78" t="s">
        <v>498</v>
      </c>
      <c r="D193" s="16" t="s">
        <v>86</v>
      </c>
      <c r="E193" s="79">
        <v>3.204</v>
      </c>
      <c r="F193" s="65">
        <v>202.5813972</v>
      </c>
      <c r="G193" s="9">
        <f t="shared" si="6"/>
        <v>649.0707966288</v>
      </c>
    </row>
    <row r="194" ht="50" customHeight="1" spans="1:7">
      <c r="A194" s="16" t="s">
        <v>77</v>
      </c>
      <c r="B194" s="45" t="s">
        <v>499</v>
      </c>
      <c r="C194" s="78" t="s">
        <v>500</v>
      </c>
      <c r="D194" s="16" t="s">
        <v>86</v>
      </c>
      <c r="E194" s="79">
        <v>97.532</v>
      </c>
      <c r="F194" s="65">
        <v>154.0594822</v>
      </c>
      <c r="G194" s="9">
        <f t="shared" si="6"/>
        <v>15025.7294179304</v>
      </c>
    </row>
    <row r="195" ht="50" customHeight="1" spans="1:7">
      <c r="A195" s="16" t="s">
        <v>80</v>
      </c>
      <c r="B195" s="45" t="s">
        <v>501</v>
      </c>
      <c r="C195" s="78" t="s">
        <v>502</v>
      </c>
      <c r="D195" s="16" t="s">
        <v>86</v>
      </c>
      <c r="E195" s="79">
        <v>68.659</v>
      </c>
      <c r="F195" s="65">
        <v>152.483721</v>
      </c>
      <c r="G195" s="9">
        <f t="shared" si="6"/>
        <v>10469.379800139</v>
      </c>
    </row>
    <row r="196" ht="50" customHeight="1" spans="1:7">
      <c r="A196" s="16" t="s">
        <v>83</v>
      </c>
      <c r="B196" s="45" t="s">
        <v>503</v>
      </c>
      <c r="C196" s="78" t="s">
        <v>504</v>
      </c>
      <c r="D196" s="16" t="s">
        <v>86</v>
      </c>
      <c r="E196" s="79">
        <v>29.493</v>
      </c>
      <c r="F196" s="65">
        <v>311.4338279</v>
      </c>
      <c r="G196" s="9">
        <f t="shared" si="6"/>
        <v>9185.1178862547</v>
      </c>
    </row>
    <row r="197" ht="50" customHeight="1" spans="1:7">
      <c r="A197" s="16" t="s">
        <v>87</v>
      </c>
      <c r="B197" s="45" t="s">
        <v>505</v>
      </c>
      <c r="C197" s="78" t="s">
        <v>506</v>
      </c>
      <c r="D197" s="16" t="s">
        <v>86</v>
      </c>
      <c r="E197" s="79">
        <v>213.109</v>
      </c>
      <c r="F197" s="65">
        <v>121.2855709</v>
      </c>
      <c r="G197" s="9">
        <f t="shared" si="6"/>
        <v>25847.0467289281</v>
      </c>
    </row>
    <row r="198" ht="50" customHeight="1" spans="1:7">
      <c r="A198" s="16" t="s">
        <v>90</v>
      </c>
      <c r="B198" s="45" t="s">
        <v>507</v>
      </c>
      <c r="C198" s="78" t="s">
        <v>508</v>
      </c>
      <c r="D198" s="16" t="s">
        <v>86</v>
      </c>
      <c r="E198" s="79">
        <v>213.109</v>
      </c>
      <c r="F198" s="65">
        <v>45.0052772</v>
      </c>
      <c r="G198" s="9">
        <f t="shared" si="6"/>
        <v>9591.0296188148</v>
      </c>
    </row>
    <row r="199" ht="50" customHeight="1" spans="1:7">
      <c r="A199" s="16" t="s">
        <v>93</v>
      </c>
      <c r="B199" s="45" t="s">
        <v>509</v>
      </c>
      <c r="C199" s="78" t="s">
        <v>510</v>
      </c>
      <c r="D199" s="16" t="s">
        <v>86</v>
      </c>
      <c r="E199" s="79">
        <v>424.444</v>
      </c>
      <c r="F199" s="65">
        <v>25.8751519</v>
      </c>
      <c r="G199" s="9">
        <f t="shared" si="6"/>
        <v>10982.5529730436</v>
      </c>
    </row>
    <row r="200" ht="50" customHeight="1" spans="1:7">
      <c r="A200" s="16" t="s">
        <v>96</v>
      </c>
      <c r="B200" s="45" t="s">
        <v>511</v>
      </c>
      <c r="C200" s="78" t="s">
        <v>512</v>
      </c>
      <c r="D200" s="16" t="s">
        <v>86</v>
      </c>
      <c r="E200" s="79">
        <v>89.955</v>
      </c>
      <c r="F200" s="65">
        <v>24.4819484</v>
      </c>
      <c r="G200" s="9">
        <f t="shared" si="6"/>
        <v>2202.273668322</v>
      </c>
    </row>
    <row r="201" ht="50" customHeight="1" spans="1:7">
      <c r="A201" s="16" t="s">
        <v>99</v>
      </c>
      <c r="B201" s="45" t="s">
        <v>513</v>
      </c>
      <c r="C201" s="78" t="s">
        <v>514</v>
      </c>
      <c r="D201" s="16" t="s">
        <v>86</v>
      </c>
      <c r="E201" s="79">
        <v>89.955</v>
      </c>
      <c r="F201" s="65">
        <v>50.9624232</v>
      </c>
      <c r="G201" s="9">
        <f t="shared" si="6"/>
        <v>4584.324778956</v>
      </c>
    </row>
    <row r="202" ht="50" customHeight="1" spans="1:7">
      <c r="A202" s="16" t="s">
        <v>102</v>
      </c>
      <c r="B202" s="45" t="s">
        <v>515</v>
      </c>
      <c r="C202" s="78" t="s">
        <v>516</v>
      </c>
      <c r="D202" s="16" t="s">
        <v>86</v>
      </c>
      <c r="E202" s="79">
        <v>41.94</v>
      </c>
      <c r="F202" s="65">
        <v>11.7605592</v>
      </c>
      <c r="G202" s="9">
        <f t="shared" si="6"/>
        <v>493.237852848</v>
      </c>
    </row>
    <row r="203" ht="50" customHeight="1" spans="1:7">
      <c r="A203" s="16" t="s">
        <v>105</v>
      </c>
      <c r="B203" s="45" t="s">
        <v>223</v>
      </c>
      <c r="C203" s="78" t="s">
        <v>517</v>
      </c>
      <c r="D203" s="16" t="s">
        <v>86</v>
      </c>
      <c r="E203" s="79">
        <v>41.94</v>
      </c>
      <c r="F203" s="65">
        <v>50.9624232</v>
      </c>
      <c r="G203" s="9">
        <f t="shared" si="6"/>
        <v>2137.364029008</v>
      </c>
    </row>
    <row r="204" ht="50" customHeight="1" spans="1:7">
      <c r="A204" s="16" t="s">
        <v>108</v>
      </c>
      <c r="B204" s="45" t="s">
        <v>518</v>
      </c>
      <c r="C204" s="78" t="s">
        <v>519</v>
      </c>
      <c r="D204" s="16" t="s">
        <v>86</v>
      </c>
      <c r="E204" s="79">
        <v>0.504</v>
      </c>
      <c r="F204" s="65">
        <v>231.4927719</v>
      </c>
      <c r="G204" s="9">
        <f t="shared" si="6"/>
        <v>116.6723570376</v>
      </c>
    </row>
    <row r="205" ht="50" customHeight="1" spans="1:7">
      <c r="A205" s="16" t="s">
        <v>110</v>
      </c>
      <c r="B205" s="45" t="s">
        <v>520</v>
      </c>
      <c r="C205" s="78" t="s">
        <v>521</v>
      </c>
      <c r="D205" s="16" t="s">
        <v>181</v>
      </c>
      <c r="E205" s="79">
        <v>290.381</v>
      </c>
      <c r="F205" s="65">
        <v>31.7842564</v>
      </c>
      <c r="G205" s="9">
        <f t="shared" si="6"/>
        <v>9229.5441576884</v>
      </c>
    </row>
    <row r="206" ht="50" customHeight="1" spans="1:7">
      <c r="A206" s="16" t="s">
        <v>112</v>
      </c>
      <c r="B206" s="45" t="s">
        <v>522</v>
      </c>
      <c r="C206" s="78" t="s">
        <v>523</v>
      </c>
      <c r="D206" s="16" t="s">
        <v>86</v>
      </c>
      <c r="E206" s="79">
        <v>896.571</v>
      </c>
      <c r="F206" s="65">
        <v>42.468686</v>
      </c>
      <c r="G206" s="9">
        <f t="shared" si="6"/>
        <v>38076.192275706</v>
      </c>
    </row>
    <row r="207" ht="50" customHeight="1" spans="1:7">
      <c r="A207" s="16" t="s">
        <v>114</v>
      </c>
      <c r="B207" s="45" t="s">
        <v>524</v>
      </c>
      <c r="C207" s="78" t="s">
        <v>525</v>
      </c>
      <c r="D207" s="16" t="s">
        <v>86</v>
      </c>
      <c r="E207" s="79">
        <v>46.47</v>
      </c>
      <c r="F207" s="65">
        <v>50.8951651</v>
      </c>
      <c r="G207" s="9">
        <f t="shared" si="6"/>
        <v>2365.098322197</v>
      </c>
    </row>
    <row r="208" ht="50" customHeight="1" spans="1:7">
      <c r="A208" s="16" t="s">
        <v>116</v>
      </c>
      <c r="B208" s="45" t="s">
        <v>526</v>
      </c>
      <c r="C208" s="78" t="s">
        <v>527</v>
      </c>
      <c r="D208" s="16" t="s">
        <v>86</v>
      </c>
      <c r="E208" s="79">
        <v>67.895</v>
      </c>
      <c r="F208" s="65">
        <v>138.9936678</v>
      </c>
      <c r="G208" s="9">
        <f t="shared" si="6"/>
        <v>9436.975075281</v>
      </c>
    </row>
    <row r="209" ht="50" customHeight="1" spans="1:7">
      <c r="A209" s="16" t="s">
        <v>120</v>
      </c>
      <c r="B209" s="45" t="s">
        <v>528</v>
      </c>
      <c r="C209" s="78" t="s">
        <v>529</v>
      </c>
      <c r="D209" s="16" t="s">
        <v>86</v>
      </c>
      <c r="E209" s="79">
        <v>67.895</v>
      </c>
      <c r="F209" s="65">
        <v>224.8534366</v>
      </c>
      <c r="G209" s="9">
        <f t="shared" ref="G209:G240" si="7">E209*F209</f>
        <v>15266.424077957</v>
      </c>
    </row>
    <row r="210" ht="50" customHeight="1" spans="1:7">
      <c r="A210" s="16" t="s">
        <v>122</v>
      </c>
      <c r="B210" s="45" t="s">
        <v>530</v>
      </c>
      <c r="C210" s="78" t="s">
        <v>531</v>
      </c>
      <c r="D210" s="16" t="s">
        <v>86</v>
      </c>
      <c r="E210" s="79">
        <v>109.716</v>
      </c>
      <c r="F210" s="65">
        <v>135.5827213</v>
      </c>
      <c r="G210" s="9">
        <f t="shared" si="7"/>
        <v>14875.5938501508</v>
      </c>
    </row>
    <row r="211" ht="50" customHeight="1" spans="1:7">
      <c r="A211" s="16" t="s">
        <v>124</v>
      </c>
      <c r="B211" s="45" t="s">
        <v>532</v>
      </c>
      <c r="C211" s="78" t="s">
        <v>533</v>
      </c>
      <c r="D211" s="16" t="s">
        <v>86</v>
      </c>
      <c r="E211" s="79">
        <v>6.942</v>
      </c>
      <c r="F211" s="65">
        <v>127.406058</v>
      </c>
      <c r="G211" s="9">
        <f t="shared" si="7"/>
        <v>884.452854636</v>
      </c>
    </row>
    <row r="212" ht="50" customHeight="1" spans="1:7">
      <c r="A212" s="16" t="s">
        <v>127</v>
      </c>
      <c r="B212" s="45" t="s">
        <v>534</v>
      </c>
      <c r="C212" s="78" t="s">
        <v>535</v>
      </c>
      <c r="D212" s="16" t="s">
        <v>86</v>
      </c>
      <c r="E212" s="79">
        <v>10.409</v>
      </c>
      <c r="F212" s="65">
        <v>287.2016953</v>
      </c>
      <c r="G212" s="9">
        <f t="shared" si="7"/>
        <v>2989.4824463777</v>
      </c>
    </row>
    <row r="213" ht="50" customHeight="1" spans="1:7">
      <c r="A213" s="16" t="s">
        <v>129</v>
      </c>
      <c r="B213" s="45" t="s">
        <v>536</v>
      </c>
      <c r="C213" s="78" t="s">
        <v>537</v>
      </c>
      <c r="D213" s="16" t="s">
        <v>86</v>
      </c>
      <c r="E213" s="79">
        <v>5.111</v>
      </c>
      <c r="F213" s="65">
        <v>163.3603166</v>
      </c>
      <c r="G213" s="9">
        <f t="shared" si="7"/>
        <v>834.9345781426</v>
      </c>
    </row>
    <row r="214" ht="50" customHeight="1" spans="1:7">
      <c r="A214" s="16" t="s">
        <v>132</v>
      </c>
      <c r="B214" s="45" t="s">
        <v>538</v>
      </c>
      <c r="C214" s="78" t="s">
        <v>539</v>
      </c>
      <c r="D214" s="16" t="s">
        <v>86</v>
      </c>
      <c r="E214" s="79">
        <v>7.682</v>
      </c>
      <c r="F214" s="65">
        <v>33.8500409</v>
      </c>
      <c r="G214" s="9">
        <f t="shared" si="7"/>
        <v>260.0360141938</v>
      </c>
    </row>
    <row r="215" ht="50" customHeight="1" spans="1:7">
      <c r="A215" s="16" t="s">
        <v>135</v>
      </c>
      <c r="B215" s="45" t="s">
        <v>540</v>
      </c>
      <c r="C215" s="78" t="s">
        <v>541</v>
      </c>
      <c r="D215" s="16" t="s">
        <v>86</v>
      </c>
      <c r="E215" s="79">
        <v>260.034</v>
      </c>
      <c r="F215" s="65">
        <v>33.2927595</v>
      </c>
      <c r="G215" s="9">
        <f t="shared" si="7"/>
        <v>8657.249423823</v>
      </c>
    </row>
    <row r="216" ht="50" customHeight="1" spans="1:7">
      <c r="A216" s="16" t="s">
        <v>138</v>
      </c>
      <c r="B216" s="45" t="s">
        <v>542</v>
      </c>
      <c r="C216" s="78" t="s">
        <v>543</v>
      </c>
      <c r="D216" s="16" t="s">
        <v>86</v>
      </c>
      <c r="E216" s="79">
        <v>104.993</v>
      </c>
      <c r="F216" s="65">
        <v>115.8664897</v>
      </c>
      <c r="G216" s="9">
        <f t="shared" si="7"/>
        <v>12165.1703530721</v>
      </c>
    </row>
    <row r="217" ht="50" customHeight="1" spans="1:7">
      <c r="A217" s="16" t="s">
        <v>142</v>
      </c>
      <c r="B217" s="45" t="s">
        <v>544</v>
      </c>
      <c r="C217" s="78" t="s">
        <v>545</v>
      </c>
      <c r="D217" s="16" t="s">
        <v>86</v>
      </c>
      <c r="E217" s="79">
        <v>12.34</v>
      </c>
      <c r="F217" s="65">
        <v>234.44252</v>
      </c>
      <c r="G217" s="9">
        <f t="shared" si="7"/>
        <v>2893.0206968</v>
      </c>
    </row>
    <row r="218" ht="50" customHeight="1" spans="1:7">
      <c r="A218" s="16" t="s">
        <v>144</v>
      </c>
      <c r="B218" s="45" t="s">
        <v>546</v>
      </c>
      <c r="C218" s="78" t="s">
        <v>547</v>
      </c>
      <c r="D218" s="16" t="s">
        <v>86</v>
      </c>
      <c r="E218" s="79">
        <v>85.777</v>
      </c>
      <c r="F218" s="65">
        <v>130.9130875</v>
      </c>
      <c r="G218" s="9">
        <f t="shared" si="7"/>
        <v>11229.3319064875</v>
      </c>
    </row>
    <row r="219" ht="50" customHeight="1" spans="1:7">
      <c r="A219" s="16" t="s">
        <v>146</v>
      </c>
      <c r="B219" s="45" t="s">
        <v>548</v>
      </c>
      <c r="C219" s="78" t="s">
        <v>549</v>
      </c>
      <c r="D219" s="16" t="s">
        <v>86</v>
      </c>
      <c r="E219" s="79">
        <v>46.617</v>
      </c>
      <c r="F219" s="65">
        <v>160.4009602</v>
      </c>
      <c r="G219" s="9">
        <f t="shared" si="7"/>
        <v>7477.4115616434</v>
      </c>
    </row>
    <row r="220" ht="50" customHeight="1" spans="1:7">
      <c r="A220" s="16" t="s">
        <v>149</v>
      </c>
      <c r="B220" s="45" t="s">
        <v>550</v>
      </c>
      <c r="C220" s="78" t="s">
        <v>551</v>
      </c>
      <c r="D220" s="16" t="s">
        <v>86</v>
      </c>
      <c r="E220" s="79">
        <v>46.88</v>
      </c>
      <c r="F220" s="65">
        <v>166.800088</v>
      </c>
      <c r="G220" s="9">
        <f t="shared" si="7"/>
        <v>7819.58812544</v>
      </c>
    </row>
    <row r="221" ht="50" customHeight="1" spans="1:7">
      <c r="A221" s="16" t="s">
        <v>152</v>
      </c>
      <c r="B221" s="45" t="s">
        <v>552</v>
      </c>
      <c r="C221" s="78" t="s">
        <v>553</v>
      </c>
      <c r="D221" s="16" t="s">
        <v>42</v>
      </c>
      <c r="E221" s="79">
        <v>0.175</v>
      </c>
      <c r="F221" s="65">
        <v>12284.2307666</v>
      </c>
      <c r="G221" s="9">
        <f t="shared" si="7"/>
        <v>2149.740384155</v>
      </c>
    </row>
    <row r="222" ht="50" customHeight="1" spans="1:7">
      <c r="A222" s="16" t="s">
        <v>155</v>
      </c>
      <c r="B222" s="45" t="s">
        <v>554</v>
      </c>
      <c r="C222" s="78" t="s">
        <v>555</v>
      </c>
      <c r="D222" s="16" t="s">
        <v>86</v>
      </c>
      <c r="E222" s="80"/>
      <c r="F222" s="65">
        <v>0</v>
      </c>
      <c r="G222" s="9">
        <f t="shared" si="7"/>
        <v>0</v>
      </c>
    </row>
    <row r="223" ht="50" customHeight="1" spans="1:7">
      <c r="A223" s="16" t="s">
        <v>158</v>
      </c>
      <c r="B223" s="45" t="s">
        <v>556</v>
      </c>
      <c r="C223" s="78" t="s">
        <v>557</v>
      </c>
      <c r="D223" s="16" t="s">
        <v>266</v>
      </c>
      <c r="E223" s="79">
        <v>3</v>
      </c>
      <c r="F223" s="65">
        <v>2260.2661003</v>
      </c>
      <c r="G223" s="9">
        <f t="shared" si="7"/>
        <v>6780.7983009</v>
      </c>
    </row>
    <row r="224" ht="50" customHeight="1" spans="1:7">
      <c r="A224" s="16" t="s">
        <v>162</v>
      </c>
      <c r="B224" s="45" t="s">
        <v>558</v>
      </c>
      <c r="C224" s="78" t="s">
        <v>559</v>
      </c>
      <c r="D224" s="16" t="s">
        <v>266</v>
      </c>
      <c r="E224" s="79">
        <v>1</v>
      </c>
      <c r="F224" s="65">
        <v>1961.4287537</v>
      </c>
      <c r="G224" s="9">
        <f t="shared" si="7"/>
        <v>1961.4287537</v>
      </c>
    </row>
    <row r="225" ht="50" customHeight="1" spans="1:7">
      <c r="A225" s="16" t="s">
        <v>164</v>
      </c>
      <c r="B225" s="45" t="s">
        <v>560</v>
      </c>
      <c r="C225" s="78" t="s">
        <v>561</v>
      </c>
      <c r="D225" s="16" t="s">
        <v>266</v>
      </c>
      <c r="E225" s="79">
        <v>1</v>
      </c>
      <c r="F225" s="65">
        <v>2001.2839821</v>
      </c>
      <c r="G225" s="9">
        <f t="shared" si="7"/>
        <v>2001.2839821</v>
      </c>
    </row>
    <row r="226" ht="50" customHeight="1" spans="1:7">
      <c r="A226" s="16" t="s">
        <v>166</v>
      </c>
      <c r="B226" s="45" t="s">
        <v>562</v>
      </c>
      <c r="C226" s="78" t="s">
        <v>563</v>
      </c>
      <c r="D226" s="16" t="s">
        <v>266</v>
      </c>
      <c r="E226" s="79">
        <v>2</v>
      </c>
      <c r="F226" s="65">
        <v>2068.5324738</v>
      </c>
      <c r="G226" s="9">
        <f t="shared" si="7"/>
        <v>4137.0649476</v>
      </c>
    </row>
    <row r="227" ht="50" customHeight="1" spans="1:7">
      <c r="A227" s="16" t="s">
        <v>169</v>
      </c>
      <c r="B227" s="45" t="s">
        <v>564</v>
      </c>
      <c r="C227" s="78" t="s">
        <v>565</v>
      </c>
      <c r="D227" s="16" t="s">
        <v>266</v>
      </c>
      <c r="E227" s="79">
        <v>1</v>
      </c>
      <c r="F227" s="65">
        <v>3324.7792656</v>
      </c>
      <c r="G227" s="9">
        <f t="shared" si="7"/>
        <v>3324.7792656</v>
      </c>
    </row>
    <row r="228" ht="50" customHeight="1" spans="1:7">
      <c r="A228" s="16" t="s">
        <v>172</v>
      </c>
      <c r="B228" s="45" t="s">
        <v>566</v>
      </c>
      <c r="C228" s="78" t="s">
        <v>567</v>
      </c>
      <c r="D228" s="16" t="s">
        <v>266</v>
      </c>
      <c r="E228" s="79">
        <v>1</v>
      </c>
      <c r="F228" s="65">
        <v>1777.4682419</v>
      </c>
      <c r="G228" s="9">
        <f t="shared" si="7"/>
        <v>1777.4682419</v>
      </c>
    </row>
    <row r="229" ht="50" customHeight="1" spans="1:7">
      <c r="A229" s="16" t="s">
        <v>175</v>
      </c>
      <c r="B229" s="45" t="s">
        <v>568</v>
      </c>
      <c r="C229" s="78" t="s">
        <v>569</v>
      </c>
      <c r="D229" s="16" t="s">
        <v>266</v>
      </c>
      <c r="E229" s="79">
        <v>1</v>
      </c>
      <c r="F229" s="65">
        <v>2543.605259</v>
      </c>
      <c r="G229" s="9">
        <f t="shared" si="7"/>
        <v>2543.605259</v>
      </c>
    </row>
    <row r="230" ht="50" customHeight="1" spans="1:7">
      <c r="A230" s="16" t="s">
        <v>178</v>
      </c>
      <c r="B230" s="45" t="s">
        <v>570</v>
      </c>
      <c r="C230" s="78" t="s">
        <v>571</v>
      </c>
      <c r="D230" s="16" t="s">
        <v>266</v>
      </c>
      <c r="E230" s="79">
        <v>1</v>
      </c>
      <c r="F230" s="65">
        <v>2205.6525231</v>
      </c>
      <c r="G230" s="9">
        <f t="shared" si="7"/>
        <v>2205.6525231</v>
      </c>
    </row>
    <row r="231" ht="50" customHeight="1" spans="1:7">
      <c r="A231" s="16" t="s">
        <v>183</v>
      </c>
      <c r="B231" s="45" t="s">
        <v>261</v>
      </c>
      <c r="C231" s="78" t="s">
        <v>572</v>
      </c>
      <c r="D231" s="16" t="s">
        <v>86</v>
      </c>
      <c r="E231" s="80"/>
      <c r="F231" s="65">
        <v>0</v>
      </c>
      <c r="G231" s="9">
        <f t="shared" si="7"/>
        <v>0</v>
      </c>
    </row>
    <row r="232" ht="50" customHeight="1" spans="1:7">
      <c r="A232" s="16" t="s">
        <v>186</v>
      </c>
      <c r="B232" s="45" t="s">
        <v>199</v>
      </c>
      <c r="C232" s="78" t="s">
        <v>573</v>
      </c>
      <c r="D232" s="16" t="s">
        <v>266</v>
      </c>
      <c r="E232" s="79">
        <v>1</v>
      </c>
      <c r="F232" s="65">
        <v>3672.6573754</v>
      </c>
      <c r="G232" s="9">
        <f t="shared" si="7"/>
        <v>3672.6573754</v>
      </c>
    </row>
    <row r="233" ht="50" customHeight="1" spans="1:7">
      <c r="A233" s="16" t="s">
        <v>189</v>
      </c>
      <c r="B233" s="45" t="s">
        <v>268</v>
      </c>
      <c r="C233" s="78" t="s">
        <v>574</v>
      </c>
      <c r="D233" s="16" t="s">
        <v>266</v>
      </c>
      <c r="E233" s="79">
        <v>1</v>
      </c>
      <c r="F233" s="65">
        <v>4133.2696691</v>
      </c>
      <c r="G233" s="9">
        <f t="shared" si="7"/>
        <v>4133.2696691</v>
      </c>
    </row>
    <row r="234" ht="50" customHeight="1" spans="1:7">
      <c r="A234" s="16" t="s">
        <v>192</v>
      </c>
      <c r="B234" s="45" t="s">
        <v>575</v>
      </c>
      <c r="C234" s="78" t="s">
        <v>576</v>
      </c>
      <c r="D234" s="16" t="s">
        <v>86</v>
      </c>
      <c r="E234" s="80"/>
      <c r="F234" s="65">
        <v>0</v>
      </c>
      <c r="G234" s="9">
        <f t="shared" si="7"/>
        <v>0</v>
      </c>
    </row>
    <row r="235" ht="50" customHeight="1" spans="1:7">
      <c r="A235" s="16" t="s">
        <v>195</v>
      </c>
      <c r="B235" s="45" t="s">
        <v>577</v>
      </c>
      <c r="C235" s="78" t="s">
        <v>578</v>
      </c>
      <c r="D235" s="16" t="s">
        <v>266</v>
      </c>
      <c r="E235" s="79">
        <v>1</v>
      </c>
      <c r="F235" s="65">
        <v>2654.9270228</v>
      </c>
      <c r="G235" s="9">
        <f t="shared" si="7"/>
        <v>2654.9270228</v>
      </c>
    </row>
    <row r="236" ht="50" customHeight="1" spans="1:7">
      <c r="A236" s="16" t="s">
        <v>198</v>
      </c>
      <c r="B236" s="45" t="s">
        <v>579</v>
      </c>
      <c r="C236" s="78" t="s">
        <v>580</v>
      </c>
      <c r="D236" s="16" t="s">
        <v>266</v>
      </c>
      <c r="E236" s="79">
        <v>1</v>
      </c>
      <c r="F236" s="65">
        <v>2775.7802202</v>
      </c>
      <c r="G236" s="9">
        <f t="shared" si="7"/>
        <v>2775.7802202</v>
      </c>
    </row>
    <row r="237" ht="50" customHeight="1" spans="1:7">
      <c r="A237" s="16" t="s">
        <v>201</v>
      </c>
      <c r="B237" s="45" t="s">
        <v>581</v>
      </c>
      <c r="C237" s="78" t="s">
        <v>582</v>
      </c>
      <c r="D237" s="16" t="s">
        <v>266</v>
      </c>
      <c r="E237" s="79">
        <v>1</v>
      </c>
      <c r="F237" s="65">
        <v>9232.9901937</v>
      </c>
      <c r="G237" s="9">
        <f t="shared" si="7"/>
        <v>9232.9901937</v>
      </c>
    </row>
    <row r="238" ht="50" customHeight="1" spans="1:7">
      <c r="A238" s="16" t="s">
        <v>204</v>
      </c>
      <c r="B238" s="45" t="s">
        <v>583</v>
      </c>
      <c r="C238" s="78" t="s">
        <v>584</v>
      </c>
      <c r="D238" s="16" t="s">
        <v>266</v>
      </c>
      <c r="E238" s="79">
        <v>1</v>
      </c>
      <c r="F238" s="65">
        <v>11835.3598155</v>
      </c>
      <c r="G238" s="9">
        <f t="shared" si="7"/>
        <v>11835.3598155</v>
      </c>
    </row>
    <row r="239" ht="50" customHeight="1" spans="1:7">
      <c r="A239" s="16" t="s">
        <v>207</v>
      </c>
      <c r="B239" s="45" t="s">
        <v>585</v>
      </c>
      <c r="C239" s="78" t="s">
        <v>586</v>
      </c>
      <c r="D239" s="16" t="s">
        <v>266</v>
      </c>
      <c r="E239" s="79">
        <v>1</v>
      </c>
      <c r="F239" s="65">
        <v>12833.4796278</v>
      </c>
      <c r="G239" s="9">
        <f t="shared" si="7"/>
        <v>12833.4796278</v>
      </c>
    </row>
    <row r="240" ht="50" customHeight="1" spans="1:7">
      <c r="A240" s="16" t="s">
        <v>210</v>
      </c>
      <c r="B240" s="45" t="s">
        <v>587</v>
      </c>
      <c r="C240" s="78" t="s">
        <v>588</v>
      </c>
      <c r="D240" s="16" t="s">
        <v>266</v>
      </c>
      <c r="E240" s="79">
        <v>1</v>
      </c>
      <c r="F240" s="65">
        <v>8382.0214959</v>
      </c>
      <c r="G240" s="9">
        <f t="shared" si="7"/>
        <v>8382.0214959</v>
      </c>
    </row>
    <row r="241" ht="50" customHeight="1" spans="1:7">
      <c r="A241" s="16" t="s">
        <v>213</v>
      </c>
      <c r="B241" s="45" t="s">
        <v>589</v>
      </c>
      <c r="C241" s="78" t="s">
        <v>590</v>
      </c>
      <c r="D241" s="16" t="s">
        <v>86</v>
      </c>
      <c r="E241" s="80"/>
      <c r="F241" s="65">
        <v>0</v>
      </c>
      <c r="G241" s="9">
        <f t="shared" ref="G241:G272" si="8">E241*F241</f>
        <v>0</v>
      </c>
    </row>
    <row r="242" ht="50" customHeight="1" spans="1:7">
      <c r="A242" s="16" t="s">
        <v>216</v>
      </c>
      <c r="B242" s="45" t="s">
        <v>591</v>
      </c>
      <c r="C242" s="78" t="s">
        <v>592</v>
      </c>
      <c r="D242" s="16" t="s">
        <v>86</v>
      </c>
      <c r="E242" s="80"/>
      <c r="F242" s="65">
        <v>0</v>
      </c>
      <c r="G242" s="9">
        <f t="shared" si="8"/>
        <v>0</v>
      </c>
    </row>
    <row r="243" ht="50" customHeight="1" spans="1:7">
      <c r="A243" s="16" t="s">
        <v>219</v>
      </c>
      <c r="B243" s="45" t="s">
        <v>593</v>
      </c>
      <c r="C243" s="78" t="s">
        <v>594</v>
      </c>
      <c r="D243" s="16" t="s">
        <v>86</v>
      </c>
      <c r="E243" s="80"/>
      <c r="F243" s="65">
        <v>0</v>
      </c>
      <c r="G243" s="9">
        <f t="shared" si="8"/>
        <v>0</v>
      </c>
    </row>
    <row r="244" ht="50" customHeight="1" spans="1:7">
      <c r="A244" s="16" t="s">
        <v>222</v>
      </c>
      <c r="B244" s="45" t="s">
        <v>595</v>
      </c>
      <c r="C244" s="78" t="s">
        <v>596</v>
      </c>
      <c r="D244" s="16" t="s">
        <v>86</v>
      </c>
      <c r="E244" s="80"/>
      <c r="F244" s="65">
        <v>0</v>
      </c>
      <c r="G244" s="9">
        <f t="shared" si="8"/>
        <v>0</v>
      </c>
    </row>
    <row r="245" ht="50" customHeight="1" spans="1:7">
      <c r="A245" s="16" t="s">
        <v>225</v>
      </c>
      <c r="B245" s="45" t="s">
        <v>597</v>
      </c>
      <c r="C245" s="78" t="s">
        <v>598</v>
      </c>
      <c r="D245" s="16" t="s">
        <v>266</v>
      </c>
      <c r="E245" s="79">
        <v>1</v>
      </c>
      <c r="F245" s="65">
        <v>7627.8468123</v>
      </c>
      <c r="G245" s="9">
        <f t="shared" si="8"/>
        <v>7627.8468123</v>
      </c>
    </row>
    <row r="246" ht="50" customHeight="1" spans="1:7">
      <c r="A246" s="16" t="s">
        <v>228</v>
      </c>
      <c r="B246" s="45" t="s">
        <v>599</v>
      </c>
      <c r="C246" s="78" t="s">
        <v>600</v>
      </c>
      <c r="D246" s="16" t="s">
        <v>266</v>
      </c>
      <c r="E246" s="79">
        <v>1</v>
      </c>
      <c r="F246" s="65">
        <v>9734.8220944</v>
      </c>
      <c r="G246" s="9">
        <f t="shared" si="8"/>
        <v>9734.8220944</v>
      </c>
    </row>
    <row r="247" ht="50" customHeight="1" spans="1:7">
      <c r="A247" s="16" t="s">
        <v>230</v>
      </c>
      <c r="B247" s="45" t="s">
        <v>601</v>
      </c>
      <c r="C247" s="78" t="s">
        <v>602</v>
      </c>
      <c r="D247" s="16" t="s">
        <v>86</v>
      </c>
      <c r="E247" s="79">
        <v>3.624</v>
      </c>
      <c r="F247" s="65">
        <v>285.1263025</v>
      </c>
      <c r="G247" s="9">
        <f t="shared" si="8"/>
        <v>1033.29772026</v>
      </c>
    </row>
    <row r="248" ht="50" customHeight="1" spans="1:7">
      <c r="A248" s="16" t="s">
        <v>233</v>
      </c>
      <c r="B248" s="45" t="s">
        <v>603</v>
      </c>
      <c r="C248" s="78" t="s">
        <v>604</v>
      </c>
      <c r="D248" s="16" t="s">
        <v>86</v>
      </c>
      <c r="E248" s="80"/>
      <c r="F248" s="65">
        <v>0</v>
      </c>
      <c r="G248" s="9">
        <f t="shared" si="8"/>
        <v>0</v>
      </c>
    </row>
    <row r="249" ht="50" customHeight="1" spans="1:7">
      <c r="A249" s="16" t="s">
        <v>236</v>
      </c>
      <c r="B249" s="45" t="s">
        <v>605</v>
      </c>
      <c r="C249" s="78" t="s">
        <v>606</v>
      </c>
      <c r="D249" s="16" t="s">
        <v>181</v>
      </c>
      <c r="E249" s="79">
        <v>4.64</v>
      </c>
      <c r="F249" s="65">
        <v>147.871737</v>
      </c>
      <c r="G249" s="9">
        <f t="shared" si="8"/>
        <v>686.12485968</v>
      </c>
    </row>
    <row r="250" ht="50" customHeight="1" spans="1:7">
      <c r="A250" s="16" t="s">
        <v>240</v>
      </c>
      <c r="B250" s="45" t="s">
        <v>607</v>
      </c>
      <c r="C250" s="78" t="s">
        <v>608</v>
      </c>
      <c r="D250" s="16" t="s">
        <v>273</v>
      </c>
      <c r="E250" s="79">
        <v>3</v>
      </c>
      <c r="F250" s="65">
        <v>0</v>
      </c>
      <c r="G250" s="9">
        <f t="shared" si="8"/>
        <v>0</v>
      </c>
    </row>
    <row r="251" ht="50" customHeight="1" spans="1:7">
      <c r="A251" s="16" t="s">
        <v>243</v>
      </c>
      <c r="B251" s="45" t="s">
        <v>609</v>
      </c>
      <c r="C251" s="78" t="s">
        <v>610</v>
      </c>
      <c r="D251" s="16" t="s">
        <v>86</v>
      </c>
      <c r="E251" s="79">
        <v>3.712</v>
      </c>
      <c r="F251" s="65">
        <v>236.4122215</v>
      </c>
      <c r="G251" s="9">
        <f t="shared" si="8"/>
        <v>877.562166208</v>
      </c>
    </row>
    <row r="252" ht="50" customHeight="1" spans="1:7">
      <c r="A252" s="16" t="s">
        <v>246</v>
      </c>
      <c r="B252" s="45" t="s">
        <v>611</v>
      </c>
      <c r="C252" s="78" t="s">
        <v>612</v>
      </c>
      <c r="D252" s="16" t="s">
        <v>86</v>
      </c>
      <c r="E252" s="79">
        <v>6.505</v>
      </c>
      <c r="F252" s="65">
        <v>325.9423609</v>
      </c>
      <c r="G252" s="9">
        <f t="shared" si="8"/>
        <v>2120.2550576545</v>
      </c>
    </row>
    <row r="253" ht="50" customHeight="1" spans="1:7">
      <c r="A253" s="16" t="s">
        <v>249</v>
      </c>
      <c r="B253" s="45" t="s">
        <v>613</v>
      </c>
      <c r="C253" s="78" t="s">
        <v>614</v>
      </c>
      <c r="D253" s="16" t="s">
        <v>181</v>
      </c>
      <c r="E253" s="80"/>
      <c r="F253" s="65">
        <v>0</v>
      </c>
      <c r="G253" s="9">
        <f t="shared" si="8"/>
        <v>0</v>
      </c>
    </row>
    <row r="254" ht="50" customHeight="1" spans="1:7">
      <c r="A254" s="16" t="s">
        <v>252</v>
      </c>
      <c r="B254" s="45" t="s">
        <v>615</v>
      </c>
      <c r="C254" s="78" t="s">
        <v>616</v>
      </c>
      <c r="D254" s="16" t="s">
        <v>181</v>
      </c>
      <c r="E254" s="79">
        <v>19.505</v>
      </c>
      <c r="F254" s="65">
        <v>59.8693173</v>
      </c>
      <c r="G254" s="9">
        <f t="shared" si="8"/>
        <v>1167.7510339365</v>
      </c>
    </row>
    <row r="255" ht="50" customHeight="1" spans="1:7">
      <c r="A255" s="16" t="s">
        <v>255</v>
      </c>
      <c r="B255" s="45" t="s">
        <v>617</v>
      </c>
      <c r="C255" s="78" t="s">
        <v>618</v>
      </c>
      <c r="D255" s="16" t="s">
        <v>181</v>
      </c>
      <c r="E255" s="79">
        <v>11.4</v>
      </c>
      <c r="F255" s="65">
        <v>53.0570326</v>
      </c>
      <c r="G255" s="9">
        <f t="shared" si="8"/>
        <v>604.85017164</v>
      </c>
    </row>
    <row r="256" ht="50" customHeight="1" spans="1:7">
      <c r="A256" s="16" t="s">
        <v>258</v>
      </c>
      <c r="B256" s="45" t="s">
        <v>619</v>
      </c>
      <c r="C256" s="78" t="s">
        <v>620</v>
      </c>
      <c r="D256" s="16" t="s">
        <v>86</v>
      </c>
      <c r="E256" s="79">
        <v>25.425</v>
      </c>
      <c r="F256" s="65">
        <v>163.629349</v>
      </c>
      <c r="G256" s="9">
        <f t="shared" si="8"/>
        <v>4160.276198325</v>
      </c>
    </row>
    <row r="257" ht="50" customHeight="1" spans="1:7">
      <c r="A257" s="16" t="s">
        <v>260</v>
      </c>
      <c r="B257" s="45" t="s">
        <v>621</v>
      </c>
      <c r="C257" s="78" t="s">
        <v>622</v>
      </c>
      <c r="D257" s="16" t="s">
        <v>86</v>
      </c>
      <c r="E257" s="79">
        <v>1.247</v>
      </c>
      <c r="F257" s="65">
        <v>495.0772658</v>
      </c>
      <c r="G257" s="9">
        <f t="shared" si="8"/>
        <v>617.3613504526</v>
      </c>
    </row>
    <row r="258" ht="50" customHeight="1" spans="1:7">
      <c r="A258" s="16" t="s">
        <v>263</v>
      </c>
      <c r="B258" s="45" t="s">
        <v>623</v>
      </c>
      <c r="C258" s="78" t="s">
        <v>624</v>
      </c>
      <c r="D258" s="16" t="s">
        <v>86</v>
      </c>
      <c r="E258" s="79">
        <v>3.043</v>
      </c>
      <c r="F258" s="65">
        <v>285.6067175</v>
      </c>
      <c r="G258" s="9">
        <f t="shared" si="8"/>
        <v>869.1012413525</v>
      </c>
    </row>
    <row r="259" ht="50" customHeight="1" spans="1:7">
      <c r="A259" s="16" t="s">
        <v>267</v>
      </c>
      <c r="B259" s="45" t="s">
        <v>625</v>
      </c>
      <c r="C259" s="78" t="s">
        <v>626</v>
      </c>
      <c r="D259" s="16" t="s">
        <v>86</v>
      </c>
      <c r="E259" s="80"/>
      <c r="F259" s="65">
        <v>0</v>
      </c>
      <c r="G259" s="9">
        <f t="shared" si="8"/>
        <v>0</v>
      </c>
    </row>
    <row r="260" ht="50" customHeight="1" spans="1:7">
      <c r="A260" s="16" t="s">
        <v>270</v>
      </c>
      <c r="B260" s="45" t="s">
        <v>627</v>
      </c>
      <c r="C260" s="78" t="s">
        <v>628</v>
      </c>
      <c r="D260" s="16" t="s">
        <v>273</v>
      </c>
      <c r="E260" s="79">
        <v>1</v>
      </c>
      <c r="F260" s="65">
        <v>31855.4346864</v>
      </c>
      <c r="G260" s="9">
        <f t="shared" si="8"/>
        <v>31855.4346864</v>
      </c>
    </row>
    <row r="261" ht="50" customHeight="1" spans="1:7">
      <c r="A261" s="16" t="s">
        <v>274</v>
      </c>
      <c r="B261" s="45" t="s">
        <v>629</v>
      </c>
      <c r="C261" s="78" t="s">
        <v>630</v>
      </c>
      <c r="D261" s="16" t="s">
        <v>86</v>
      </c>
      <c r="E261" s="79">
        <v>2.34</v>
      </c>
      <c r="F261" s="65">
        <v>605.3229</v>
      </c>
      <c r="G261" s="9">
        <f t="shared" si="8"/>
        <v>1416.455586</v>
      </c>
    </row>
    <row r="262" ht="50" customHeight="1" spans="1:7">
      <c r="A262" s="16" t="s">
        <v>277</v>
      </c>
      <c r="B262" s="45" t="s">
        <v>631</v>
      </c>
      <c r="C262" s="78" t="s">
        <v>632</v>
      </c>
      <c r="D262" s="16" t="s">
        <v>86</v>
      </c>
      <c r="E262" s="79">
        <v>22.891</v>
      </c>
      <c r="F262" s="65">
        <v>528.4565</v>
      </c>
      <c r="G262" s="9">
        <f t="shared" si="8"/>
        <v>12096.8977415</v>
      </c>
    </row>
    <row r="263" ht="50" customHeight="1" spans="1:7">
      <c r="A263" s="16" t="s">
        <v>280</v>
      </c>
      <c r="B263" s="45" t="s">
        <v>633</v>
      </c>
      <c r="C263" s="78" t="s">
        <v>634</v>
      </c>
      <c r="D263" s="16" t="s">
        <v>86</v>
      </c>
      <c r="E263" s="80"/>
      <c r="F263" s="65">
        <v>0</v>
      </c>
      <c r="G263" s="9">
        <f t="shared" si="8"/>
        <v>0</v>
      </c>
    </row>
    <row r="264" ht="50" customHeight="1" spans="1:7">
      <c r="A264" s="16" t="s">
        <v>284</v>
      </c>
      <c r="B264" s="45" t="s">
        <v>635</v>
      </c>
      <c r="C264" s="78" t="s">
        <v>636</v>
      </c>
      <c r="D264" s="16" t="s">
        <v>181</v>
      </c>
      <c r="E264" s="79">
        <v>46.358</v>
      </c>
      <c r="F264" s="65">
        <v>121.7659859</v>
      </c>
      <c r="G264" s="9">
        <f t="shared" si="8"/>
        <v>5644.8275743522</v>
      </c>
    </row>
    <row r="265" ht="50" customHeight="1" spans="1:7">
      <c r="A265" s="16" t="s">
        <v>287</v>
      </c>
      <c r="B265" s="45" t="s">
        <v>637</v>
      </c>
      <c r="C265" s="78" t="s">
        <v>638</v>
      </c>
      <c r="D265" s="16" t="s">
        <v>181</v>
      </c>
      <c r="E265" s="79">
        <v>30.905</v>
      </c>
      <c r="F265" s="65">
        <v>28.5270427</v>
      </c>
      <c r="G265" s="9">
        <f t="shared" si="8"/>
        <v>881.6282546435</v>
      </c>
    </row>
    <row r="266" ht="50" customHeight="1" spans="1:7">
      <c r="A266" s="16" t="s">
        <v>290</v>
      </c>
      <c r="B266" s="45" t="s">
        <v>639</v>
      </c>
      <c r="C266" s="78" t="s">
        <v>640</v>
      </c>
      <c r="D266" s="16" t="s">
        <v>338</v>
      </c>
      <c r="E266" s="79">
        <v>7</v>
      </c>
      <c r="F266" s="65">
        <v>2524.2541428</v>
      </c>
      <c r="G266" s="9">
        <f t="shared" si="8"/>
        <v>17669.7789996</v>
      </c>
    </row>
    <row r="267" ht="50" customHeight="1" spans="1:7">
      <c r="A267" s="16" t="s">
        <v>294</v>
      </c>
      <c r="B267" s="45" t="s">
        <v>641</v>
      </c>
      <c r="C267" s="78" t="s">
        <v>642</v>
      </c>
      <c r="D267" s="16" t="s">
        <v>338</v>
      </c>
      <c r="E267" s="79">
        <v>1</v>
      </c>
      <c r="F267" s="65">
        <v>2713.38392</v>
      </c>
      <c r="G267" s="9">
        <f t="shared" si="8"/>
        <v>2713.38392</v>
      </c>
    </row>
    <row r="268" ht="50" customHeight="1" spans="1:7">
      <c r="A268" s="16" t="s">
        <v>297</v>
      </c>
      <c r="B268" s="45" t="s">
        <v>643</v>
      </c>
      <c r="C268" s="78" t="s">
        <v>644</v>
      </c>
      <c r="D268" s="16" t="s">
        <v>338</v>
      </c>
      <c r="E268" s="79">
        <v>1</v>
      </c>
      <c r="F268" s="65">
        <v>3207.7117384</v>
      </c>
      <c r="G268" s="9">
        <f t="shared" si="8"/>
        <v>3207.7117384</v>
      </c>
    </row>
    <row r="269" ht="50" customHeight="1" spans="1:7">
      <c r="A269" s="16" t="s">
        <v>300</v>
      </c>
      <c r="B269" s="45" t="s">
        <v>645</v>
      </c>
      <c r="C269" s="78" t="s">
        <v>646</v>
      </c>
      <c r="D269" s="16" t="s">
        <v>338</v>
      </c>
      <c r="E269" s="79">
        <v>1</v>
      </c>
      <c r="F269" s="65">
        <v>2697.6743495</v>
      </c>
      <c r="G269" s="9">
        <f t="shared" si="8"/>
        <v>2697.6743495</v>
      </c>
    </row>
    <row r="270" ht="50" customHeight="1" spans="1:7">
      <c r="A270" s="16" t="s">
        <v>304</v>
      </c>
      <c r="B270" s="45" t="s">
        <v>647</v>
      </c>
      <c r="C270" s="78" t="s">
        <v>648</v>
      </c>
      <c r="D270" s="16" t="s">
        <v>307</v>
      </c>
      <c r="E270" s="79">
        <v>30</v>
      </c>
      <c r="F270" s="65">
        <v>166.1371153</v>
      </c>
      <c r="G270" s="9">
        <f t="shared" si="8"/>
        <v>4984.113459</v>
      </c>
    </row>
    <row r="271" ht="50" customHeight="1" spans="1:7">
      <c r="A271" s="16" t="s">
        <v>308</v>
      </c>
      <c r="B271" s="45" t="s">
        <v>649</v>
      </c>
      <c r="C271" s="78" t="s">
        <v>650</v>
      </c>
      <c r="D271" s="16" t="s">
        <v>307</v>
      </c>
      <c r="E271" s="79">
        <v>16</v>
      </c>
      <c r="F271" s="65">
        <v>260.1447225</v>
      </c>
      <c r="G271" s="9">
        <f t="shared" si="8"/>
        <v>4162.31556</v>
      </c>
    </row>
    <row r="272" ht="50" customHeight="1" spans="1:7">
      <c r="A272" s="16" t="s">
        <v>311</v>
      </c>
      <c r="B272" s="45" t="s">
        <v>651</v>
      </c>
      <c r="C272" s="78" t="s">
        <v>652</v>
      </c>
      <c r="D272" s="16" t="s">
        <v>307</v>
      </c>
      <c r="E272" s="79">
        <v>17</v>
      </c>
      <c r="F272" s="65">
        <v>234.922935</v>
      </c>
      <c r="G272" s="9">
        <f t="shared" si="8"/>
        <v>3993.689895</v>
      </c>
    </row>
    <row r="273" ht="50" customHeight="1" spans="1:7">
      <c r="A273" s="16" t="s">
        <v>314</v>
      </c>
      <c r="B273" s="45" t="s">
        <v>369</v>
      </c>
      <c r="C273" s="78" t="s">
        <v>653</v>
      </c>
      <c r="D273" s="16" t="s">
        <v>307</v>
      </c>
      <c r="E273" s="79">
        <v>205.565</v>
      </c>
      <c r="F273" s="65">
        <v>57.2942929</v>
      </c>
      <c r="G273" s="9">
        <f t="shared" ref="G273:G304" si="9">E273*F273</f>
        <v>11777.7013199885</v>
      </c>
    </row>
    <row r="274" ht="50" customHeight="1" spans="1:7">
      <c r="A274" s="16" t="s">
        <v>317</v>
      </c>
      <c r="B274" s="45" t="s">
        <v>372</v>
      </c>
      <c r="C274" s="78" t="s">
        <v>654</v>
      </c>
      <c r="D274" s="16" t="s">
        <v>307</v>
      </c>
      <c r="E274" s="79">
        <v>41</v>
      </c>
      <c r="F274" s="65">
        <v>104.3749629</v>
      </c>
      <c r="G274" s="9">
        <f t="shared" si="9"/>
        <v>4279.3734789</v>
      </c>
    </row>
    <row r="275" ht="50" customHeight="1" spans="1:7">
      <c r="A275" s="16" t="s">
        <v>320</v>
      </c>
      <c r="B275" s="45" t="s">
        <v>381</v>
      </c>
      <c r="C275" s="78" t="s">
        <v>655</v>
      </c>
      <c r="D275" s="16" t="s">
        <v>307</v>
      </c>
      <c r="E275" s="79">
        <v>6</v>
      </c>
      <c r="F275" s="65">
        <v>104.3749629</v>
      </c>
      <c r="G275" s="9">
        <f t="shared" si="9"/>
        <v>626.2497774</v>
      </c>
    </row>
    <row r="276" ht="50" customHeight="1" spans="1:7">
      <c r="A276" s="16" t="s">
        <v>323</v>
      </c>
      <c r="B276" s="45" t="s">
        <v>656</v>
      </c>
      <c r="C276" s="78" t="s">
        <v>655</v>
      </c>
      <c r="D276" s="16" t="s">
        <v>307</v>
      </c>
      <c r="E276" s="79">
        <v>5</v>
      </c>
      <c r="F276" s="65">
        <v>104.3749629</v>
      </c>
      <c r="G276" s="9">
        <f t="shared" si="9"/>
        <v>521.8748145</v>
      </c>
    </row>
    <row r="277" ht="50" customHeight="1" spans="1:7">
      <c r="A277" s="16" t="s">
        <v>326</v>
      </c>
      <c r="B277" s="45" t="s">
        <v>657</v>
      </c>
      <c r="C277" s="78" t="s">
        <v>658</v>
      </c>
      <c r="D277" s="16" t="s">
        <v>307</v>
      </c>
      <c r="E277" s="79">
        <v>14</v>
      </c>
      <c r="F277" s="65">
        <v>65.9801961</v>
      </c>
      <c r="G277" s="9">
        <f t="shared" si="9"/>
        <v>923.7227454</v>
      </c>
    </row>
    <row r="278" ht="50" customHeight="1" spans="1:7">
      <c r="A278" s="16" t="s">
        <v>330</v>
      </c>
      <c r="B278" s="45" t="s">
        <v>659</v>
      </c>
      <c r="C278" s="78" t="s">
        <v>660</v>
      </c>
      <c r="D278" s="16" t="s">
        <v>307</v>
      </c>
      <c r="E278" s="79">
        <v>3</v>
      </c>
      <c r="F278" s="65">
        <v>140.6559037</v>
      </c>
      <c r="G278" s="9">
        <f t="shared" si="9"/>
        <v>421.9677111</v>
      </c>
    </row>
    <row r="279" ht="50" customHeight="1" spans="1:7">
      <c r="A279" s="16" t="s">
        <v>333</v>
      </c>
      <c r="B279" s="45" t="s">
        <v>661</v>
      </c>
      <c r="C279" s="78" t="s">
        <v>662</v>
      </c>
      <c r="D279" s="16" t="s">
        <v>307</v>
      </c>
      <c r="E279" s="80"/>
      <c r="F279" s="65">
        <v>0</v>
      </c>
      <c r="G279" s="9">
        <f t="shared" si="9"/>
        <v>0</v>
      </c>
    </row>
    <row r="280" ht="50" customHeight="1" spans="1:7">
      <c r="A280" s="16" t="s">
        <v>335</v>
      </c>
      <c r="B280" s="45" t="s">
        <v>663</v>
      </c>
      <c r="C280" s="78" t="s">
        <v>664</v>
      </c>
      <c r="D280" s="16" t="s">
        <v>307</v>
      </c>
      <c r="E280" s="79">
        <v>4</v>
      </c>
      <c r="F280" s="65">
        <v>214.457256</v>
      </c>
      <c r="G280" s="9">
        <f t="shared" si="9"/>
        <v>857.829024</v>
      </c>
    </row>
    <row r="281" ht="50" customHeight="1" spans="1:7">
      <c r="A281" s="16" t="s">
        <v>339</v>
      </c>
      <c r="B281" s="45" t="s">
        <v>665</v>
      </c>
      <c r="C281" s="78" t="s">
        <v>666</v>
      </c>
      <c r="D281" s="16" t="s">
        <v>307</v>
      </c>
      <c r="E281" s="79">
        <v>5</v>
      </c>
      <c r="F281" s="65">
        <v>1779.5820679</v>
      </c>
      <c r="G281" s="9">
        <f t="shared" si="9"/>
        <v>8897.9103395</v>
      </c>
    </row>
    <row r="282" ht="50" customHeight="1" spans="1:7">
      <c r="A282" s="16" t="s">
        <v>342</v>
      </c>
      <c r="B282" s="45" t="s">
        <v>667</v>
      </c>
      <c r="C282" s="78" t="s">
        <v>668</v>
      </c>
      <c r="D282" s="16" t="s">
        <v>338</v>
      </c>
      <c r="E282" s="79">
        <v>4</v>
      </c>
      <c r="F282" s="65">
        <v>185.9686465</v>
      </c>
      <c r="G282" s="9">
        <f t="shared" si="9"/>
        <v>743.874586</v>
      </c>
    </row>
    <row r="283" ht="50" customHeight="1" spans="1:7">
      <c r="A283" s="16" t="s">
        <v>344</v>
      </c>
      <c r="B283" s="45" t="s">
        <v>669</v>
      </c>
      <c r="C283" s="78" t="s">
        <v>670</v>
      </c>
      <c r="D283" s="16" t="s">
        <v>181</v>
      </c>
      <c r="E283" s="79">
        <v>71.5</v>
      </c>
      <c r="F283" s="65">
        <v>39.7975786</v>
      </c>
      <c r="G283" s="9">
        <f t="shared" si="9"/>
        <v>2845.5268699</v>
      </c>
    </row>
    <row r="284" ht="50" customHeight="1" spans="1:7">
      <c r="A284" s="16" t="s">
        <v>346</v>
      </c>
      <c r="B284" s="45" t="s">
        <v>671</v>
      </c>
      <c r="C284" s="78" t="s">
        <v>672</v>
      </c>
      <c r="D284" s="16" t="s">
        <v>273</v>
      </c>
      <c r="E284" s="79">
        <v>3</v>
      </c>
      <c r="F284" s="65">
        <v>20.17743</v>
      </c>
      <c r="G284" s="9">
        <f t="shared" si="9"/>
        <v>60.53229</v>
      </c>
    </row>
    <row r="285" ht="50" customHeight="1" spans="1:7">
      <c r="A285" s="16" t="s">
        <v>350</v>
      </c>
      <c r="B285" s="45" t="s">
        <v>673</v>
      </c>
      <c r="C285" s="78" t="s">
        <v>674</v>
      </c>
      <c r="D285" s="16" t="s">
        <v>273</v>
      </c>
      <c r="E285" s="79">
        <v>10</v>
      </c>
      <c r="F285" s="65">
        <v>24.6356812</v>
      </c>
      <c r="G285" s="9">
        <f t="shared" si="9"/>
        <v>246.356812</v>
      </c>
    </row>
    <row r="286" ht="50" customHeight="1" spans="1:7">
      <c r="A286" s="16" t="s">
        <v>352</v>
      </c>
      <c r="B286" s="45" t="s">
        <v>675</v>
      </c>
      <c r="C286" s="78" t="s">
        <v>676</v>
      </c>
      <c r="D286" s="16" t="s">
        <v>273</v>
      </c>
      <c r="E286" s="79">
        <v>6</v>
      </c>
      <c r="F286" s="65">
        <v>29.3917897</v>
      </c>
      <c r="G286" s="9">
        <f t="shared" si="9"/>
        <v>176.3507382</v>
      </c>
    </row>
    <row r="287" ht="50" customHeight="1" spans="1:7">
      <c r="A287" s="16" t="s">
        <v>354</v>
      </c>
      <c r="B287" s="45" t="s">
        <v>677</v>
      </c>
      <c r="C287" s="78" t="s">
        <v>678</v>
      </c>
      <c r="D287" s="16" t="s">
        <v>273</v>
      </c>
      <c r="E287" s="79">
        <v>2</v>
      </c>
      <c r="F287" s="65">
        <v>35.1375531</v>
      </c>
      <c r="G287" s="9">
        <f t="shared" si="9"/>
        <v>70.2751062</v>
      </c>
    </row>
    <row r="288" ht="50" customHeight="1" spans="1:7">
      <c r="A288" s="16" t="s">
        <v>356</v>
      </c>
      <c r="B288" s="45" t="s">
        <v>679</v>
      </c>
      <c r="C288" s="78" t="s">
        <v>680</v>
      </c>
      <c r="D288" s="16" t="s">
        <v>273</v>
      </c>
      <c r="E288" s="79">
        <v>141</v>
      </c>
      <c r="F288" s="65">
        <v>28.9882411</v>
      </c>
      <c r="G288" s="9">
        <f t="shared" si="9"/>
        <v>4087.3419951</v>
      </c>
    </row>
    <row r="289" ht="50" customHeight="1" spans="1:7">
      <c r="A289" s="16" t="s">
        <v>358</v>
      </c>
      <c r="B289" s="45" t="s">
        <v>681</v>
      </c>
      <c r="C289" s="78" t="s">
        <v>682</v>
      </c>
      <c r="D289" s="16" t="s">
        <v>273</v>
      </c>
      <c r="E289" s="79">
        <v>3</v>
      </c>
      <c r="F289" s="65">
        <v>35.1375531</v>
      </c>
      <c r="G289" s="9">
        <f t="shared" si="9"/>
        <v>105.4126593</v>
      </c>
    </row>
    <row r="290" ht="50" customHeight="1" spans="1:7">
      <c r="A290" s="16" t="s">
        <v>361</v>
      </c>
      <c r="B290" s="45" t="s">
        <v>683</v>
      </c>
      <c r="C290" s="78" t="s">
        <v>684</v>
      </c>
      <c r="D290" s="16" t="s">
        <v>273</v>
      </c>
      <c r="E290" s="79">
        <v>13</v>
      </c>
      <c r="F290" s="65">
        <v>35.1375531</v>
      </c>
      <c r="G290" s="9">
        <f t="shared" si="9"/>
        <v>456.7881903</v>
      </c>
    </row>
    <row r="291" ht="50" customHeight="1" spans="1:7">
      <c r="A291" s="16" t="s">
        <v>365</v>
      </c>
      <c r="B291" s="45" t="s">
        <v>685</v>
      </c>
      <c r="C291" s="78" t="s">
        <v>686</v>
      </c>
      <c r="D291" s="16" t="s">
        <v>273</v>
      </c>
      <c r="E291" s="80"/>
      <c r="F291" s="65">
        <v>0</v>
      </c>
      <c r="G291" s="9">
        <f t="shared" si="9"/>
        <v>0</v>
      </c>
    </row>
    <row r="292" ht="50" customHeight="1" spans="1:7">
      <c r="A292" s="16" t="s">
        <v>368</v>
      </c>
      <c r="B292" s="45" t="s">
        <v>687</v>
      </c>
      <c r="C292" s="78" t="s">
        <v>688</v>
      </c>
      <c r="D292" s="16" t="s">
        <v>273</v>
      </c>
      <c r="E292" s="79">
        <v>145</v>
      </c>
      <c r="F292" s="65">
        <v>7.4560408</v>
      </c>
      <c r="G292" s="9">
        <f t="shared" si="9"/>
        <v>1081.125916</v>
      </c>
    </row>
    <row r="293" ht="50" customHeight="1" spans="1:7">
      <c r="A293" s="16" t="s">
        <v>371</v>
      </c>
      <c r="B293" s="45" t="s">
        <v>689</v>
      </c>
      <c r="C293" s="78" t="s">
        <v>690</v>
      </c>
      <c r="D293" s="16" t="s">
        <v>273</v>
      </c>
      <c r="E293" s="79">
        <v>178</v>
      </c>
      <c r="F293" s="65">
        <v>7.6482068</v>
      </c>
      <c r="G293" s="9">
        <f t="shared" si="9"/>
        <v>1361.3808104</v>
      </c>
    </row>
    <row r="294" ht="50" customHeight="1" spans="1:7">
      <c r="A294" s="16" t="s">
        <v>374</v>
      </c>
      <c r="B294" s="45" t="s">
        <v>691</v>
      </c>
      <c r="C294" s="78" t="s">
        <v>692</v>
      </c>
      <c r="D294" s="16" t="s">
        <v>181</v>
      </c>
      <c r="E294" s="79">
        <v>11.5</v>
      </c>
      <c r="F294" s="65">
        <v>62.3770836</v>
      </c>
      <c r="G294" s="9">
        <f t="shared" si="9"/>
        <v>717.3364614</v>
      </c>
    </row>
    <row r="295" ht="50" customHeight="1" spans="1:7">
      <c r="A295" s="16" t="s">
        <v>377</v>
      </c>
      <c r="B295" s="45" t="s">
        <v>353</v>
      </c>
      <c r="C295" s="78" t="s">
        <v>693</v>
      </c>
      <c r="D295" s="16" t="s">
        <v>293</v>
      </c>
      <c r="E295" s="79">
        <v>5.037</v>
      </c>
      <c r="F295" s="65">
        <v>15.2291555</v>
      </c>
      <c r="G295" s="9">
        <f t="shared" si="9"/>
        <v>76.7092562535</v>
      </c>
    </row>
    <row r="296" ht="50" customHeight="1" spans="1:7">
      <c r="A296" s="16" t="s">
        <v>380</v>
      </c>
      <c r="B296" s="45" t="s">
        <v>694</v>
      </c>
      <c r="C296" s="78" t="s">
        <v>695</v>
      </c>
      <c r="D296" s="16" t="s">
        <v>181</v>
      </c>
      <c r="E296" s="79">
        <v>350.64</v>
      </c>
      <c r="F296" s="65">
        <v>19.1301253</v>
      </c>
      <c r="G296" s="9">
        <f t="shared" si="9"/>
        <v>6707.787135192</v>
      </c>
    </row>
    <row r="297" ht="50" customHeight="1" spans="1:7">
      <c r="A297" s="16" t="s">
        <v>383</v>
      </c>
      <c r="B297" s="45" t="s">
        <v>696</v>
      </c>
      <c r="C297" s="78" t="s">
        <v>697</v>
      </c>
      <c r="D297" s="16" t="s">
        <v>181</v>
      </c>
      <c r="E297" s="79">
        <v>43.82</v>
      </c>
      <c r="F297" s="65">
        <v>20.8692276</v>
      </c>
      <c r="G297" s="9">
        <f t="shared" si="9"/>
        <v>914.489553432</v>
      </c>
    </row>
    <row r="298" ht="50" customHeight="1" spans="1:7">
      <c r="A298" s="16" t="s">
        <v>386</v>
      </c>
      <c r="B298" s="45" t="s">
        <v>275</v>
      </c>
      <c r="C298" s="78" t="s">
        <v>698</v>
      </c>
      <c r="D298" s="16" t="s">
        <v>181</v>
      </c>
      <c r="E298" s="79">
        <v>525.96</v>
      </c>
      <c r="F298" s="65">
        <v>13.4612283</v>
      </c>
      <c r="G298" s="9">
        <f t="shared" si="9"/>
        <v>7080.067636668</v>
      </c>
    </row>
    <row r="299" ht="50" customHeight="1" spans="1:7">
      <c r="A299" s="16" t="s">
        <v>388</v>
      </c>
      <c r="B299" s="45" t="s">
        <v>278</v>
      </c>
      <c r="C299" s="78" t="s">
        <v>699</v>
      </c>
      <c r="D299" s="16" t="s">
        <v>181</v>
      </c>
      <c r="E299" s="79">
        <v>18.78</v>
      </c>
      <c r="F299" s="65">
        <v>16.2092021</v>
      </c>
      <c r="G299" s="9">
        <f t="shared" si="9"/>
        <v>304.408815438</v>
      </c>
    </row>
    <row r="300" ht="50" customHeight="1" spans="1:7">
      <c r="A300" s="16" t="s">
        <v>390</v>
      </c>
      <c r="B300" s="45" t="s">
        <v>700</v>
      </c>
      <c r="C300" s="78" t="s">
        <v>701</v>
      </c>
      <c r="D300" s="16" t="s">
        <v>293</v>
      </c>
      <c r="E300" s="80"/>
      <c r="F300" s="65">
        <v>0</v>
      </c>
      <c r="G300" s="9">
        <f t="shared" si="9"/>
        <v>0</v>
      </c>
    </row>
    <row r="301" ht="50" customHeight="1" spans="1:7">
      <c r="A301" s="16" t="s">
        <v>393</v>
      </c>
      <c r="B301" s="45" t="s">
        <v>702</v>
      </c>
      <c r="C301" s="78" t="s">
        <v>703</v>
      </c>
      <c r="D301" s="16" t="s">
        <v>181</v>
      </c>
      <c r="E301" s="79">
        <v>2784.1</v>
      </c>
      <c r="F301" s="65">
        <v>4.9194496</v>
      </c>
      <c r="G301" s="9">
        <f t="shared" si="9"/>
        <v>13696.23963136</v>
      </c>
    </row>
    <row r="302" ht="50" customHeight="1" spans="1:7">
      <c r="A302" s="16" t="s">
        <v>397</v>
      </c>
      <c r="B302" s="45" t="s">
        <v>704</v>
      </c>
      <c r="C302" s="78" t="s">
        <v>705</v>
      </c>
      <c r="D302" s="16" t="s">
        <v>181</v>
      </c>
      <c r="E302" s="79">
        <v>161.2</v>
      </c>
      <c r="F302" s="65">
        <v>6.245395</v>
      </c>
      <c r="G302" s="9">
        <f t="shared" si="9"/>
        <v>1006.757674</v>
      </c>
    </row>
    <row r="303" ht="50" customHeight="1" spans="1:7">
      <c r="A303" s="16" t="s">
        <v>400</v>
      </c>
      <c r="B303" s="45" t="s">
        <v>706</v>
      </c>
      <c r="C303" s="78" t="s">
        <v>707</v>
      </c>
      <c r="D303" s="16" t="s">
        <v>181</v>
      </c>
      <c r="E303" s="79">
        <v>388.44</v>
      </c>
      <c r="F303" s="65">
        <v>4.3813848</v>
      </c>
      <c r="G303" s="9">
        <f t="shared" si="9"/>
        <v>1701.905111712</v>
      </c>
    </row>
    <row r="304" ht="50" customHeight="1" spans="1:7">
      <c r="A304" s="16" t="s">
        <v>402</v>
      </c>
      <c r="B304" s="45" t="s">
        <v>708</v>
      </c>
      <c r="C304" s="78" t="s">
        <v>709</v>
      </c>
      <c r="D304" s="16" t="s">
        <v>181</v>
      </c>
      <c r="E304" s="79">
        <v>47.3</v>
      </c>
      <c r="F304" s="65">
        <v>6.3030448</v>
      </c>
      <c r="G304" s="9">
        <f t="shared" si="9"/>
        <v>298.13401904</v>
      </c>
    </row>
    <row r="305" ht="50" customHeight="1" spans="1:7">
      <c r="A305" s="16" t="s">
        <v>404</v>
      </c>
      <c r="B305" s="45" t="s">
        <v>710</v>
      </c>
      <c r="C305" s="78" t="s">
        <v>711</v>
      </c>
      <c r="D305" s="16" t="s">
        <v>712</v>
      </c>
      <c r="E305" s="79">
        <v>1</v>
      </c>
      <c r="F305" s="65">
        <v>337.3570213</v>
      </c>
      <c r="G305" s="9">
        <f t="shared" ref="G305:G331" si="10">E305*F305</f>
        <v>337.3570213</v>
      </c>
    </row>
    <row r="306" ht="50" customHeight="1" spans="1:7">
      <c r="A306" s="16" t="s">
        <v>406</v>
      </c>
      <c r="B306" s="45" t="s">
        <v>713</v>
      </c>
      <c r="C306" s="78" t="s">
        <v>714</v>
      </c>
      <c r="D306" s="16" t="s">
        <v>273</v>
      </c>
      <c r="E306" s="79">
        <v>32</v>
      </c>
      <c r="F306" s="65">
        <v>59.6195015</v>
      </c>
      <c r="G306" s="9">
        <f t="shared" si="10"/>
        <v>1907.824048</v>
      </c>
    </row>
    <row r="307" ht="50" customHeight="1" spans="1:7">
      <c r="A307" s="16" t="s">
        <v>409</v>
      </c>
      <c r="B307" s="45" t="s">
        <v>281</v>
      </c>
      <c r="C307" s="78" t="s">
        <v>715</v>
      </c>
      <c r="D307" s="16" t="s">
        <v>181</v>
      </c>
      <c r="E307" s="79">
        <v>44.8</v>
      </c>
      <c r="F307" s="65">
        <v>19.1301253</v>
      </c>
      <c r="G307" s="9">
        <f t="shared" si="10"/>
        <v>857.02961344</v>
      </c>
    </row>
    <row r="308" ht="50" customHeight="1" spans="1:7">
      <c r="A308" s="16" t="s">
        <v>413</v>
      </c>
      <c r="B308" s="45" t="s">
        <v>285</v>
      </c>
      <c r="C308" s="78" t="s">
        <v>716</v>
      </c>
      <c r="D308" s="16" t="s">
        <v>181</v>
      </c>
      <c r="E308" s="79">
        <v>219.2</v>
      </c>
      <c r="F308" s="65">
        <v>13.4612283</v>
      </c>
      <c r="G308" s="9">
        <f t="shared" si="10"/>
        <v>2950.70124336</v>
      </c>
    </row>
    <row r="309" ht="28" customHeight="1" spans="1:7">
      <c r="A309" s="16" t="s">
        <v>417</v>
      </c>
      <c r="B309" s="45" t="s">
        <v>288</v>
      </c>
      <c r="C309" s="78" t="s">
        <v>717</v>
      </c>
      <c r="D309" s="16" t="s">
        <v>181</v>
      </c>
      <c r="E309" s="79">
        <v>3.1</v>
      </c>
      <c r="F309" s="65">
        <v>16.2092021</v>
      </c>
      <c r="G309" s="9">
        <f t="shared" si="10"/>
        <v>50.24852651</v>
      </c>
    </row>
    <row r="310" ht="50" customHeight="1" spans="1:7">
      <c r="A310" s="16" t="s">
        <v>420</v>
      </c>
      <c r="B310" s="45" t="s">
        <v>718</v>
      </c>
      <c r="C310" s="78" t="s">
        <v>701</v>
      </c>
      <c r="D310" s="16" t="s">
        <v>293</v>
      </c>
      <c r="E310" s="79">
        <v>5.555</v>
      </c>
      <c r="F310" s="65">
        <v>19.1685585</v>
      </c>
      <c r="G310" s="9">
        <f t="shared" si="10"/>
        <v>106.4813424675</v>
      </c>
    </row>
    <row r="311" ht="50" customHeight="1" spans="1:7">
      <c r="A311" s="16" t="s">
        <v>423</v>
      </c>
      <c r="B311" s="45" t="s">
        <v>719</v>
      </c>
      <c r="C311" s="78" t="s">
        <v>720</v>
      </c>
      <c r="D311" s="16" t="s">
        <v>181</v>
      </c>
      <c r="E311" s="79">
        <v>321.3</v>
      </c>
      <c r="F311" s="65">
        <v>5.6112472</v>
      </c>
      <c r="G311" s="9">
        <f t="shared" si="10"/>
        <v>1802.89372536</v>
      </c>
    </row>
    <row r="312" ht="38" customHeight="1" spans="1:7">
      <c r="A312" s="16" t="s">
        <v>426</v>
      </c>
      <c r="B312" s="45" t="s">
        <v>721</v>
      </c>
      <c r="C312" s="78" t="s">
        <v>722</v>
      </c>
      <c r="D312" s="16" t="s">
        <v>723</v>
      </c>
      <c r="E312" s="79">
        <v>32</v>
      </c>
      <c r="F312" s="65">
        <v>13.4900532</v>
      </c>
      <c r="G312" s="9">
        <f t="shared" si="10"/>
        <v>431.6817024</v>
      </c>
    </row>
    <row r="313" ht="21" customHeight="1" spans="1:7">
      <c r="A313" s="16" t="s">
        <v>429</v>
      </c>
      <c r="B313" s="45" t="s">
        <v>724</v>
      </c>
      <c r="C313" s="78" t="s">
        <v>725</v>
      </c>
      <c r="D313" s="16" t="s">
        <v>338</v>
      </c>
      <c r="E313" s="79">
        <v>3</v>
      </c>
      <c r="F313" s="65">
        <v>3449.7544237</v>
      </c>
      <c r="G313" s="9">
        <f t="shared" si="10"/>
        <v>10349.2632711</v>
      </c>
    </row>
    <row r="314" ht="50" customHeight="1" spans="1:7">
      <c r="A314" s="16" t="s">
        <v>432</v>
      </c>
      <c r="B314" s="45" t="s">
        <v>726</v>
      </c>
      <c r="C314" s="78" t="s">
        <v>727</v>
      </c>
      <c r="D314" s="16" t="s">
        <v>416</v>
      </c>
      <c r="E314" s="80"/>
      <c r="F314" s="65">
        <v>0</v>
      </c>
      <c r="G314" s="9">
        <f t="shared" si="10"/>
        <v>0</v>
      </c>
    </row>
    <row r="315" ht="50" customHeight="1" spans="1:7">
      <c r="A315" s="16" t="s">
        <v>435</v>
      </c>
      <c r="B315" s="45" t="s">
        <v>728</v>
      </c>
      <c r="C315" s="78" t="s">
        <v>729</v>
      </c>
      <c r="D315" s="16" t="s">
        <v>416</v>
      </c>
      <c r="E315" s="80"/>
      <c r="F315" s="65">
        <v>0</v>
      </c>
      <c r="G315" s="9">
        <f t="shared" si="10"/>
        <v>0</v>
      </c>
    </row>
    <row r="316" ht="50" customHeight="1" spans="1:7">
      <c r="A316" s="16" t="s">
        <v>438</v>
      </c>
      <c r="B316" s="45" t="s">
        <v>730</v>
      </c>
      <c r="C316" s="78" t="s">
        <v>731</v>
      </c>
      <c r="D316" s="16" t="s">
        <v>416</v>
      </c>
      <c r="E316" s="79">
        <v>2</v>
      </c>
      <c r="F316" s="65">
        <v>816.321168</v>
      </c>
      <c r="G316" s="9">
        <f t="shared" si="10"/>
        <v>1632.642336</v>
      </c>
    </row>
    <row r="317" ht="26" customHeight="1" spans="1:7">
      <c r="A317" s="16" t="s">
        <v>441</v>
      </c>
      <c r="B317" s="45" t="s">
        <v>732</v>
      </c>
      <c r="C317" s="78" t="s">
        <v>733</v>
      </c>
      <c r="D317" s="16" t="s">
        <v>416</v>
      </c>
      <c r="E317" s="79">
        <v>2</v>
      </c>
      <c r="F317" s="65">
        <v>644.4575059</v>
      </c>
      <c r="G317" s="9">
        <f t="shared" si="10"/>
        <v>1288.9150118</v>
      </c>
    </row>
    <row r="318" ht="30" customHeight="1" spans="1:7">
      <c r="A318" s="16" t="s">
        <v>444</v>
      </c>
      <c r="B318" s="45" t="s">
        <v>734</v>
      </c>
      <c r="C318" s="78" t="s">
        <v>735</v>
      </c>
      <c r="D318" s="16" t="s">
        <v>416</v>
      </c>
      <c r="E318" s="79">
        <v>1</v>
      </c>
      <c r="F318" s="65">
        <v>589.0752647</v>
      </c>
      <c r="G318" s="9">
        <f t="shared" si="10"/>
        <v>589.0752647</v>
      </c>
    </row>
    <row r="319" ht="30" customHeight="1" spans="1:7">
      <c r="A319" s="16" t="s">
        <v>448</v>
      </c>
      <c r="B319" s="45" t="s">
        <v>736</v>
      </c>
      <c r="C319" s="78" t="s">
        <v>737</v>
      </c>
      <c r="D319" s="16" t="s">
        <v>416</v>
      </c>
      <c r="E319" s="79">
        <v>2</v>
      </c>
      <c r="F319" s="65">
        <v>908.3110322</v>
      </c>
      <c r="G319" s="9">
        <f t="shared" si="10"/>
        <v>1816.6220644</v>
      </c>
    </row>
    <row r="320" ht="30" customHeight="1" spans="1:7">
      <c r="A320" s="16" t="s">
        <v>451</v>
      </c>
      <c r="B320" s="45" t="s">
        <v>738</v>
      </c>
      <c r="C320" s="78" t="s">
        <v>739</v>
      </c>
      <c r="D320" s="16" t="s">
        <v>416</v>
      </c>
      <c r="E320" s="79">
        <v>1</v>
      </c>
      <c r="F320" s="65">
        <v>1015.1649365</v>
      </c>
      <c r="G320" s="9">
        <f t="shared" si="10"/>
        <v>1015.1649365</v>
      </c>
    </row>
    <row r="321" ht="30" customHeight="1" spans="1:7">
      <c r="A321" s="16" t="s">
        <v>454</v>
      </c>
      <c r="B321" s="45" t="s">
        <v>740</v>
      </c>
      <c r="C321" s="78" t="s">
        <v>741</v>
      </c>
      <c r="D321" s="16" t="s">
        <v>307</v>
      </c>
      <c r="E321" s="79">
        <v>4</v>
      </c>
      <c r="F321" s="65">
        <v>519.0307577</v>
      </c>
      <c r="G321" s="9">
        <f t="shared" si="10"/>
        <v>2076.1230308</v>
      </c>
    </row>
    <row r="322" ht="30" customHeight="1" spans="1:7">
      <c r="A322" s="16" t="s">
        <v>457</v>
      </c>
      <c r="B322" s="45" t="s">
        <v>742</v>
      </c>
      <c r="C322" s="78" t="s">
        <v>743</v>
      </c>
      <c r="D322" s="16" t="s">
        <v>744</v>
      </c>
      <c r="E322" s="79">
        <v>9</v>
      </c>
      <c r="F322" s="65">
        <v>67.2677083</v>
      </c>
      <c r="G322" s="9">
        <f t="shared" si="10"/>
        <v>605.4093747</v>
      </c>
    </row>
    <row r="323" ht="30" customHeight="1" spans="1:7">
      <c r="A323" s="16" t="s">
        <v>460</v>
      </c>
      <c r="B323" s="45" t="s">
        <v>745</v>
      </c>
      <c r="C323" s="78" t="s">
        <v>746</v>
      </c>
      <c r="D323" s="16" t="s">
        <v>273</v>
      </c>
      <c r="E323" s="79">
        <v>3</v>
      </c>
      <c r="F323" s="65">
        <v>55.1900752</v>
      </c>
      <c r="G323" s="9">
        <f t="shared" si="10"/>
        <v>165.5702256</v>
      </c>
    </row>
    <row r="324" ht="30" customHeight="1" spans="1:7">
      <c r="A324" s="16" t="s">
        <v>747</v>
      </c>
      <c r="B324" s="45" t="s">
        <v>748</v>
      </c>
      <c r="C324" s="78" t="s">
        <v>749</v>
      </c>
      <c r="D324" s="16" t="s">
        <v>273</v>
      </c>
      <c r="E324" s="79">
        <v>3</v>
      </c>
      <c r="F324" s="65">
        <v>45.3992175</v>
      </c>
      <c r="G324" s="9">
        <f t="shared" si="10"/>
        <v>136.1976525</v>
      </c>
    </row>
    <row r="325" ht="30" customHeight="1" spans="1:7">
      <c r="A325" s="16" t="s">
        <v>750</v>
      </c>
      <c r="B325" s="45" t="s">
        <v>751</v>
      </c>
      <c r="C325" s="78" t="s">
        <v>752</v>
      </c>
      <c r="D325" s="16" t="s">
        <v>181</v>
      </c>
      <c r="E325" s="79">
        <v>9.9</v>
      </c>
      <c r="F325" s="65">
        <v>34.9646037</v>
      </c>
      <c r="G325" s="9">
        <f t="shared" si="10"/>
        <v>346.14957663</v>
      </c>
    </row>
    <row r="326" ht="30" customHeight="1" spans="1:7">
      <c r="A326" s="16" t="s">
        <v>753</v>
      </c>
      <c r="B326" s="45" t="s">
        <v>754</v>
      </c>
      <c r="C326" s="78" t="s">
        <v>755</v>
      </c>
      <c r="D326" s="16" t="s">
        <v>181</v>
      </c>
      <c r="E326" s="79">
        <v>42.4</v>
      </c>
      <c r="F326" s="65">
        <v>31.7554315</v>
      </c>
      <c r="G326" s="9">
        <f t="shared" si="10"/>
        <v>1346.4302956</v>
      </c>
    </row>
    <row r="327" ht="30" customHeight="1" spans="1:7">
      <c r="A327" s="16" t="s">
        <v>756</v>
      </c>
      <c r="B327" s="45" t="s">
        <v>757</v>
      </c>
      <c r="C327" s="78" t="s">
        <v>758</v>
      </c>
      <c r="D327" s="16" t="s">
        <v>181</v>
      </c>
      <c r="E327" s="79">
        <v>41.5</v>
      </c>
      <c r="F327" s="65">
        <v>25.0007966</v>
      </c>
      <c r="G327" s="9">
        <f t="shared" si="10"/>
        <v>1037.5330589</v>
      </c>
    </row>
    <row r="328" ht="30" customHeight="1" spans="1:7">
      <c r="A328" s="16" t="s">
        <v>759</v>
      </c>
      <c r="B328" s="45" t="s">
        <v>760</v>
      </c>
      <c r="C328" s="78" t="s">
        <v>755</v>
      </c>
      <c r="D328" s="16" t="s">
        <v>181</v>
      </c>
      <c r="E328" s="79">
        <v>22</v>
      </c>
      <c r="F328" s="65">
        <v>31.7554315</v>
      </c>
      <c r="G328" s="9">
        <f t="shared" si="10"/>
        <v>698.619493</v>
      </c>
    </row>
    <row r="329" ht="30" customHeight="1" spans="1:7">
      <c r="A329" s="16" t="s">
        <v>761</v>
      </c>
      <c r="B329" s="45" t="s">
        <v>295</v>
      </c>
      <c r="C329" s="78" t="s">
        <v>758</v>
      </c>
      <c r="D329" s="16" t="s">
        <v>181</v>
      </c>
      <c r="E329" s="79">
        <v>7.2</v>
      </c>
      <c r="F329" s="65">
        <v>25.0007966</v>
      </c>
      <c r="G329" s="9">
        <f t="shared" si="10"/>
        <v>180.00573552</v>
      </c>
    </row>
    <row r="330" ht="46" customHeight="1" spans="1:7">
      <c r="A330" s="16" t="s">
        <v>762</v>
      </c>
      <c r="B330" s="45" t="s">
        <v>763</v>
      </c>
      <c r="C330" s="78" t="s">
        <v>764</v>
      </c>
      <c r="D330" s="16" t="s">
        <v>181</v>
      </c>
      <c r="E330" s="79">
        <v>22.1</v>
      </c>
      <c r="F330" s="65">
        <v>38.7790988</v>
      </c>
      <c r="G330" s="9">
        <f t="shared" si="10"/>
        <v>857.01808348</v>
      </c>
    </row>
    <row r="331" ht="47" customHeight="1" spans="1:7">
      <c r="A331" s="16" t="s">
        <v>765</v>
      </c>
      <c r="B331" s="45" t="s">
        <v>766</v>
      </c>
      <c r="C331" s="78" t="s">
        <v>767</v>
      </c>
      <c r="D331" s="16" t="s">
        <v>181</v>
      </c>
      <c r="E331" s="79">
        <v>9.8</v>
      </c>
      <c r="F331" s="65">
        <v>64.0969693</v>
      </c>
      <c r="G331" s="9">
        <f t="shared" si="10"/>
        <v>628.15029914</v>
      </c>
    </row>
    <row r="332" ht="30" customHeight="1" spans="1:7">
      <c r="A332" s="81" t="s">
        <v>20</v>
      </c>
      <c r="B332" s="81"/>
      <c r="C332" s="82"/>
      <c r="D332" s="81"/>
      <c r="E332" s="83"/>
      <c r="F332" s="62"/>
      <c r="G332" s="9">
        <f>SUM(G176:G331)</f>
        <v>615221.893966452</v>
      </c>
    </row>
    <row r="333" spans="1:7">
      <c r="A333" s="84" t="s">
        <v>768</v>
      </c>
      <c r="B333" s="84"/>
      <c r="C333" s="84"/>
      <c r="D333" s="84"/>
      <c r="E333" s="85"/>
      <c r="F333" s="62"/>
      <c r="G333" s="86">
        <f>G332+G170</f>
        <v>1529462.41899864</v>
      </c>
    </row>
    <row r="334" spans="1:7">
      <c r="A334" s="84"/>
      <c r="B334" s="84"/>
      <c r="C334" s="84"/>
      <c r="D334" s="84"/>
      <c r="E334" s="85"/>
      <c r="F334" s="62"/>
      <c r="G334" s="86"/>
    </row>
    <row r="337" spans="1:7">
      <c r="A337" s="27"/>
      <c r="B337" s="27"/>
      <c r="C337" s="27"/>
      <c r="D337" s="27"/>
      <c r="E337" s="87"/>
      <c r="G337" s="87"/>
    </row>
    <row r="459" spans="10:10">
      <c r="J459" s="71"/>
    </row>
    <row r="460" ht="15" spans="10:10">
      <c r="J460" s="5"/>
    </row>
    <row r="461" ht="15" spans="10:10">
      <c r="J461" s="5"/>
    </row>
    <row r="462" ht="15" spans="10:10">
      <c r="J462" s="5"/>
    </row>
    <row r="463" ht="15" spans="10:10">
      <c r="J463" s="5"/>
    </row>
    <row r="464" ht="15" spans="10:10">
      <c r="J464" s="5"/>
    </row>
    <row r="465" ht="15" spans="10:10">
      <c r="J465" s="5"/>
    </row>
    <row r="466" ht="15" spans="10:10">
      <c r="J466" s="5"/>
    </row>
    <row r="467" ht="15" spans="10:10">
      <c r="J467" s="5"/>
    </row>
    <row r="468" ht="15" spans="10:10">
      <c r="J468" s="5"/>
    </row>
    <row r="469" ht="15" spans="10:10">
      <c r="J469" s="5"/>
    </row>
    <row r="470" ht="15" spans="10:10">
      <c r="J470" s="5"/>
    </row>
    <row r="471" ht="15" spans="10:10">
      <c r="J471" s="5"/>
    </row>
    <row r="472" ht="15" spans="10:10">
      <c r="J472" s="5"/>
    </row>
    <row r="473" ht="15" spans="10:10">
      <c r="J473" s="5"/>
    </row>
    <row r="474" ht="15" spans="10:10">
      <c r="J474" s="5"/>
    </row>
    <row r="475" ht="15" spans="10:10">
      <c r="J475" s="5"/>
    </row>
    <row r="476" ht="15" spans="10:10">
      <c r="J476" s="5"/>
    </row>
    <row r="477" ht="15" spans="10:10">
      <c r="J477" s="5"/>
    </row>
    <row r="478" ht="15" spans="10:10">
      <c r="J478" s="5"/>
    </row>
    <row r="479" ht="15" spans="10:10">
      <c r="J479" s="5"/>
    </row>
    <row r="480" ht="15" spans="10:10">
      <c r="J480" s="5"/>
    </row>
    <row r="481" ht="15" spans="10:10">
      <c r="J481" s="5"/>
    </row>
    <row r="482" ht="15" spans="10:10">
      <c r="J482" s="5"/>
    </row>
    <row r="483" ht="15" spans="10:10">
      <c r="J483" s="5"/>
    </row>
    <row r="484" ht="15" spans="10:10">
      <c r="J484" s="5"/>
    </row>
    <row r="485" ht="15" spans="10:10">
      <c r="J485" s="5"/>
    </row>
    <row r="486" ht="15" spans="10:10">
      <c r="J486" s="5"/>
    </row>
    <row r="487" ht="15" spans="10:10">
      <c r="J487" s="5"/>
    </row>
    <row r="488" ht="15" spans="10:10">
      <c r="J488" s="5"/>
    </row>
    <row r="489" ht="15" spans="10:10">
      <c r="J489" s="5"/>
    </row>
    <row r="490" ht="15" spans="10:10">
      <c r="J490" s="5"/>
    </row>
    <row r="491" ht="15" spans="10:10">
      <c r="J491" s="5"/>
    </row>
    <row r="492" ht="15" spans="10:10">
      <c r="J492" s="5"/>
    </row>
    <row r="493" ht="15" spans="10:10">
      <c r="J493" s="5"/>
    </row>
    <row r="494" ht="15" spans="10:10">
      <c r="J494" s="5"/>
    </row>
    <row r="495" ht="15" spans="10:10">
      <c r="J495" s="5"/>
    </row>
    <row r="496" ht="15" spans="10:10">
      <c r="J496" s="5"/>
    </row>
    <row r="497" ht="15" spans="10:10">
      <c r="J497" s="5"/>
    </row>
    <row r="498" ht="15" spans="10:10">
      <c r="J498" s="5"/>
    </row>
    <row r="499" ht="15" spans="10:10">
      <c r="J499" s="5"/>
    </row>
    <row r="500" ht="15" spans="10:10">
      <c r="J500" s="5"/>
    </row>
    <row r="501" ht="15" spans="10:10">
      <c r="J501" s="5"/>
    </row>
    <row r="502" ht="15" spans="10:10">
      <c r="J502" s="5"/>
    </row>
    <row r="503" ht="15" spans="10:10">
      <c r="J503" s="5"/>
    </row>
    <row r="504" ht="15" spans="10:10">
      <c r="J504" s="5"/>
    </row>
    <row r="505" ht="15" spans="10:10">
      <c r="J505" s="5"/>
    </row>
    <row r="506" ht="15" spans="10:10">
      <c r="J506" s="5"/>
    </row>
    <row r="507" ht="15" spans="10:10">
      <c r="J507" s="5"/>
    </row>
    <row r="508" ht="15" spans="10:10">
      <c r="J508" s="5"/>
    </row>
    <row r="509" ht="15" spans="10:10">
      <c r="J509" s="5"/>
    </row>
    <row r="510" ht="15" spans="10:10">
      <c r="J510" s="5"/>
    </row>
    <row r="511" ht="15" spans="10:10">
      <c r="J511" s="5"/>
    </row>
    <row r="512" ht="15" spans="10:10">
      <c r="J512" s="5"/>
    </row>
    <row r="513" ht="15" spans="10:10">
      <c r="J513" s="5"/>
    </row>
    <row r="514" ht="15" spans="10:10">
      <c r="J514" s="5"/>
    </row>
    <row r="515" ht="15" spans="10:10">
      <c r="J515" s="5"/>
    </row>
    <row r="516" ht="15" spans="10:10">
      <c r="J516" s="5"/>
    </row>
    <row r="517" ht="15" spans="10:10">
      <c r="J517" s="5"/>
    </row>
    <row r="518" ht="15" spans="10:10">
      <c r="J518" s="5"/>
    </row>
    <row r="519" ht="15" spans="10:10">
      <c r="J519" s="5"/>
    </row>
    <row r="520" ht="15" spans="10:10">
      <c r="J520" s="5"/>
    </row>
    <row r="521" ht="15" spans="10:10">
      <c r="J521" s="5"/>
    </row>
    <row r="522" ht="15" spans="10:10">
      <c r="J522" s="5"/>
    </row>
    <row r="523" ht="15" spans="10:10">
      <c r="J523" s="5"/>
    </row>
    <row r="524" ht="15" spans="10:10">
      <c r="J524" s="5"/>
    </row>
    <row r="525" ht="15" spans="10:10">
      <c r="J525" s="5"/>
    </row>
    <row r="526" ht="15" spans="10:10">
      <c r="J526" s="5"/>
    </row>
    <row r="527" ht="15" spans="10:10">
      <c r="J527" s="5"/>
    </row>
    <row r="528" ht="15" spans="10:10">
      <c r="J528" s="5"/>
    </row>
    <row r="529" ht="15" spans="10:10">
      <c r="J529" s="5"/>
    </row>
    <row r="530" ht="15" spans="10:10">
      <c r="J530" s="5"/>
    </row>
    <row r="531" ht="15" spans="10:10">
      <c r="J531" s="5"/>
    </row>
    <row r="532" ht="15" spans="10:10">
      <c r="J532" s="5"/>
    </row>
    <row r="533" ht="15" spans="10:10">
      <c r="J533" s="5"/>
    </row>
    <row r="534" ht="15" spans="10:10">
      <c r="J534" s="5"/>
    </row>
    <row r="535" ht="15" spans="10:10">
      <c r="J535" s="5"/>
    </row>
    <row r="536" ht="15" spans="10:10">
      <c r="J536" s="5"/>
    </row>
    <row r="537" ht="15" spans="10:10">
      <c r="J537" s="5"/>
    </row>
    <row r="538" ht="15" spans="10:10">
      <c r="J538" s="5"/>
    </row>
    <row r="539" ht="15" spans="10:10">
      <c r="J539" s="5"/>
    </row>
    <row r="540" ht="15" spans="10:10">
      <c r="J540" s="5"/>
    </row>
    <row r="541" ht="15" spans="10:10">
      <c r="J541" s="5"/>
    </row>
    <row r="542" ht="15" spans="10:10">
      <c r="J542" s="5"/>
    </row>
    <row r="543" ht="15" spans="10:10">
      <c r="J543" s="5"/>
    </row>
    <row r="544" ht="15" spans="10:10">
      <c r="J544" s="5"/>
    </row>
    <row r="545" ht="15" spans="10:10">
      <c r="J545" s="5"/>
    </row>
    <row r="546" ht="15" spans="10:10">
      <c r="J546" s="5"/>
    </row>
    <row r="547" ht="15" spans="10:10">
      <c r="J547" s="5"/>
    </row>
    <row r="548" ht="15" spans="10:10">
      <c r="J548" s="5"/>
    </row>
    <row r="549" ht="15" spans="10:10">
      <c r="J549" s="5"/>
    </row>
    <row r="550" ht="15" spans="10:10">
      <c r="J550" s="5"/>
    </row>
    <row r="551" ht="15" spans="10:10">
      <c r="J551" s="5"/>
    </row>
    <row r="552" ht="15" spans="10:10">
      <c r="J552" s="5"/>
    </row>
    <row r="553" ht="15" spans="10:10">
      <c r="J553" s="5"/>
    </row>
    <row r="554" ht="15" spans="10:10">
      <c r="J554" s="5"/>
    </row>
    <row r="555" ht="15" spans="10:10">
      <c r="J555" s="5"/>
    </row>
    <row r="556" ht="15" spans="10:10">
      <c r="J556" s="5"/>
    </row>
    <row r="557" ht="15" spans="10:10">
      <c r="J557" s="5"/>
    </row>
    <row r="558" ht="15" spans="10:10">
      <c r="J558" s="5"/>
    </row>
    <row r="559" ht="15" spans="10:10">
      <c r="J559" s="5"/>
    </row>
    <row r="560" ht="15" spans="10:10">
      <c r="J560" s="5"/>
    </row>
    <row r="561" ht="15" spans="10:10">
      <c r="J561" s="5"/>
    </row>
    <row r="562" ht="15" spans="10:10">
      <c r="J562" s="5"/>
    </row>
    <row r="563" ht="15" spans="10:10">
      <c r="J563" s="5"/>
    </row>
    <row r="564" ht="15" spans="10:10">
      <c r="J564" s="5"/>
    </row>
    <row r="565" ht="15" spans="10:10">
      <c r="J565" s="5"/>
    </row>
    <row r="566" ht="15" spans="10:10">
      <c r="J566" s="5"/>
    </row>
    <row r="567" ht="15" spans="10:10">
      <c r="J567" s="5"/>
    </row>
    <row r="568" ht="15" spans="10:10">
      <c r="J568" s="5"/>
    </row>
    <row r="569" ht="15" spans="10:10">
      <c r="J569" s="5"/>
    </row>
    <row r="570" ht="15" spans="10:10">
      <c r="J570" s="5"/>
    </row>
    <row r="571" ht="15" spans="10:10">
      <c r="J571" s="5"/>
    </row>
    <row r="572" ht="15" spans="10:10">
      <c r="J572" s="5"/>
    </row>
    <row r="573" ht="15" spans="10:10">
      <c r="J573" s="5"/>
    </row>
    <row r="574" ht="15" spans="10:10">
      <c r="J574" s="5"/>
    </row>
    <row r="575" ht="15" spans="10:10">
      <c r="J575" s="5"/>
    </row>
    <row r="576" ht="15" spans="10:10">
      <c r="J576" s="5"/>
    </row>
    <row r="577" ht="15" spans="10:10">
      <c r="J577" s="5"/>
    </row>
    <row r="578" ht="15" spans="10:10">
      <c r="J578" s="5"/>
    </row>
    <row r="579" ht="15" spans="10:10">
      <c r="J579" s="5"/>
    </row>
    <row r="580" ht="15" spans="10:10">
      <c r="J580" s="5"/>
    </row>
    <row r="581" ht="15" spans="10:10">
      <c r="J581" s="5"/>
    </row>
    <row r="582" ht="15" spans="10:10">
      <c r="J582" s="5"/>
    </row>
    <row r="583" ht="15" spans="10:10">
      <c r="J583" s="5"/>
    </row>
    <row r="584" ht="15" spans="10:10">
      <c r="J584" s="5"/>
    </row>
    <row r="585" ht="15" spans="10:10">
      <c r="J585" s="5"/>
    </row>
    <row r="586" ht="15" spans="10:10">
      <c r="J586" s="5"/>
    </row>
    <row r="587" ht="15" spans="10:10">
      <c r="J587" s="5"/>
    </row>
    <row r="588" ht="15" spans="10:10">
      <c r="J588" s="5"/>
    </row>
    <row r="589" ht="15" spans="10:10">
      <c r="J589" s="5"/>
    </row>
    <row r="590" ht="15" spans="10:10">
      <c r="J590" s="5"/>
    </row>
    <row r="591" ht="15" spans="10:10">
      <c r="J591" s="5"/>
    </row>
    <row r="592" ht="15" spans="10:10">
      <c r="J592" s="5"/>
    </row>
    <row r="593" ht="15" spans="10:10">
      <c r="J593" s="5"/>
    </row>
    <row r="594" ht="15" spans="10:10">
      <c r="J594" s="5"/>
    </row>
    <row r="595" ht="15" spans="10:10">
      <c r="J595" s="5"/>
    </row>
    <row r="596" ht="15" spans="10:10">
      <c r="J596" s="5"/>
    </row>
    <row r="597" ht="15" spans="10:10">
      <c r="J597" s="5"/>
    </row>
    <row r="598" ht="15" spans="10:10">
      <c r="J598" s="5"/>
    </row>
    <row r="599" ht="15" spans="10:10">
      <c r="J599" s="5"/>
    </row>
    <row r="600" ht="15" spans="10:10">
      <c r="J600" s="5"/>
    </row>
    <row r="601" ht="15" spans="10:10">
      <c r="J601" s="5"/>
    </row>
    <row r="602" ht="15" spans="10:10">
      <c r="J602" s="5"/>
    </row>
    <row r="603" ht="15" spans="10:10">
      <c r="J603" s="5"/>
    </row>
    <row r="604" ht="15" spans="10:10">
      <c r="J604" s="5"/>
    </row>
    <row r="605" ht="15" spans="10:10">
      <c r="J605" s="5"/>
    </row>
    <row r="606" ht="15" spans="10:10">
      <c r="J606" s="5"/>
    </row>
    <row r="607" ht="15" spans="10:10">
      <c r="J607" s="5"/>
    </row>
    <row r="608" ht="15" spans="10:10">
      <c r="J608" s="5"/>
    </row>
    <row r="609" ht="15" spans="10:10">
      <c r="J609" s="5"/>
    </row>
    <row r="610" ht="15" spans="10:10">
      <c r="J610" s="5"/>
    </row>
    <row r="611" ht="15" spans="10:10">
      <c r="J611" s="5"/>
    </row>
    <row r="612" ht="15" spans="10:10">
      <c r="J612" s="5"/>
    </row>
    <row r="613" ht="15" spans="10:10">
      <c r="J613" s="5"/>
    </row>
    <row r="614" ht="15" spans="10:10">
      <c r="J614" s="5"/>
    </row>
    <row r="615" ht="15" spans="10:10">
      <c r="J615" s="5"/>
    </row>
    <row r="616" ht="15" spans="10:10">
      <c r="J616" s="5"/>
    </row>
    <row r="617" ht="15" spans="10:10">
      <c r="J617" s="5"/>
    </row>
    <row r="618" ht="15" spans="10:10">
      <c r="J618" s="5"/>
    </row>
    <row r="619" ht="15" spans="10:10">
      <c r="J619" s="5"/>
    </row>
    <row r="620" ht="15" spans="10:10">
      <c r="J620" s="5"/>
    </row>
    <row r="621" ht="15" spans="10:10">
      <c r="J621" s="5"/>
    </row>
    <row r="622" ht="15" spans="10:10">
      <c r="J622" s="5"/>
    </row>
    <row r="623" ht="15" spans="10:10">
      <c r="J623" s="5"/>
    </row>
    <row r="624" ht="15" spans="10:10">
      <c r="J624" s="5"/>
    </row>
    <row r="625" ht="15" spans="10:10">
      <c r="J625" s="5"/>
    </row>
    <row r="626" ht="15" spans="10:10">
      <c r="J626" s="5"/>
    </row>
    <row r="627" ht="15" spans="10:10">
      <c r="J627" s="5"/>
    </row>
    <row r="628" ht="15" spans="10:10">
      <c r="J628" s="5"/>
    </row>
    <row r="629" ht="15" spans="10:10">
      <c r="J629" s="5"/>
    </row>
    <row r="630" ht="15" spans="10:10">
      <c r="J630" s="5"/>
    </row>
    <row r="631" ht="15" spans="10:10">
      <c r="J631" s="5"/>
    </row>
    <row r="632" ht="15" spans="10:10">
      <c r="J632" s="5"/>
    </row>
    <row r="633" ht="15" spans="10:10">
      <c r="J633" s="5"/>
    </row>
    <row r="634" ht="15" spans="10:10">
      <c r="J634" s="5"/>
    </row>
    <row r="635" ht="15" spans="10:10">
      <c r="J635" s="5"/>
    </row>
    <row r="636" ht="15" spans="10:10">
      <c r="J636" s="5"/>
    </row>
    <row r="637" ht="15" spans="10:10">
      <c r="J637" s="5"/>
    </row>
    <row r="638" ht="15" spans="10:10">
      <c r="J638" s="5"/>
    </row>
    <row r="639" ht="15" spans="10:10">
      <c r="J639" s="5"/>
    </row>
    <row r="640" ht="15" spans="10:10">
      <c r="J640" s="5"/>
    </row>
    <row r="641" ht="15" spans="10:10">
      <c r="J641" s="5"/>
    </row>
    <row r="642" ht="15" spans="10:10">
      <c r="J642" s="5"/>
    </row>
    <row r="643" ht="15" spans="10:10">
      <c r="J643" s="5"/>
    </row>
    <row r="644" ht="15" spans="10:10">
      <c r="J644" s="5"/>
    </row>
    <row r="645" ht="15" spans="10:10">
      <c r="J645" s="5"/>
    </row>
    <row r="646" ht="15" spans="10:10">
      <c r="J646" s="5"/>
    </row>
    <row r="647" ht="15" spans="10:10">
      <c r="J647" s="5"/>
    </row>
    <row r="648" ht="15" spans="10:10">
      <c r="J648" s="5"/>
    </row>
    <row r="649" ht="15" spans="10:10">
      <c r="J649" s="5"/>
    </row>
    <row r="650" ht="15" spans="10:10">
      <c r="J650" s="5"/>
    </row>
    <row r="651" ht="15" spans="10:10">
      <c r="J651" s="5"/>
    </row>
    <row r="652" ht="15" spans="10:10">
      <c r="J652" s="5"/>
    </row>
    <row r="653" ht="15" spans="10:10">
      <c r="J653" s="5"/>
    </row>
    <row r="654" ht="15" spans="10:10">
      <c r="J654" s="5"/>
    </row>
    <row r="655" ht="15" spans="10:10">
      <c r="J655" s="5"/>
    </row>
    <row r="656" ht="15" spans="10:10">
      <c r="J656" s="5"/>
    </row>
    <row r="657" ht="15" spans="10:10">
      <c r="J657" s="5"/>
    </row>
    <row r="658" ht="15" spans="10:10">
      <c r="J658" s="5"/>
    </row>
    <row r="659" ht="15" spans="10:10">
      <c r="J659" s="5"/>
    </row>
    <row r="660" ht="15" spans="10:10">
      <c r="J660" s="5"/>
    </row>
    <row r="661" ht="15" spans="10:10">
      <c r="J661" s="5"/>
    </row>
    <row r="662" ht="15" spans="10:10">
      <c r="J662" s="5"/>
    </row>
    <row r="663" ht="15" spans="10:10">
      <c r="J663" s="5"/>
    </row>
    <row r="664" ht="15" spans="10:10">
      <c r="J664" s="5"/>
    </row>
    <row r="665" ht="15" spans="10:10">
      <c r="J665" s="5"/>
    </row>
    <row r="666" ht="15" spans="10:10">
      <c r="J666" s="5"/>
    </row>
    <row r="667" ht="15" spans="10:10">
      <c r="J667" s="5"/>
    </row>
    <row r="668" ht="15" spans="10:10">
      <c r="J668" s="5"/>
    </row>
    <row r="669" ht="15" spans="10:10">
      <c r="J669" s="5"/>
    </row>
    <row r="670" ht="15" spans="10:10">
      <c r="J670" s="5"/>
    </row>
    <row r="671" ht="15" spans="10:10">
      <c r="J671" s="5"/>
    </row>
    <row r="672" ht="15" spans="10:10">
      <c r="J672" s="5"/>
    </row>
    <row r="673" ht="15" spans="10:10">
      <c r="J673" s="5"/>
    </row>
    <row r="674" ht="15" spans="10:10">
      <c r="J674" s="5"/>
    </row>
    <row r="675" ht="15" spans="10:10">
      <c r="J675" s="5"/>
    </row>
    <row r="676" ht="15" spans="10:10">
      <c r="J676" s="5"/>
    </row>
    <row r="677" ht="15" spans="10:10">
      <c r="J677" s="5"/>
    </row>
    <row r="678" ht="15" spans="10:10">
      <c r="J678" s="5"/>
    </row>
    <row r="679" ht="15" spans="10:10">
      <c r="J679" s="5"/>
    </row>
    <row r="680" ht="15" spans="10:10">
      <c r="J680" s="5"/>
    </row>
    <row r="681" ht="15" spans="10:10">
      <c r="J681" s="5"/>
    </row>
    <row r="682" ht="15" spans="10:10">
      <c r="J682" s="5"/>
    </row>
    <row r="683" ht="15" spans="10:10">
      <c r="J683" s="5"/>
    </row>
    <row r="684" ht="15" spans="10:10">
      <c r="J684" s="5"/>
    </row>
    <row r="685" ht="15" spans="10:10">
      <c r="J685" s="5"/>
    </row>
    <row r="686" ht="15" spans="10:10">
      <c r="J686" s="5"/>
    </row>
    <row r="687" ht="15" spans="10:10">
      <c r="J687" s="5"/>
    </row>
    <row r="688" ht="15" spans="10:10">
      <c r="J688" s="5"/>
    </row>
  </sheetData>
  <mergeCells count="20">
    <mergeCell ref="A1:G1"/>
    <mergeCell ref="A2:K2"/>
    <mergeCell ref="A3:G3"/>
    <mergeCell ref="H3:K3"/>
    <mergeCell ref="E4:G4"/>
    <mergeCell ref="A172:G172"/>
    <mergeCell ref="A173:G173"/>
    <mergeCell ref="E174:G174"/>
    <mergeCell ref="A332:E332"/>
    <mergeCell ref="A337:G337"/>
    <mergeCell ref="A4:A5"/>
    <mergeCell ref="A174:A175"/>
    <mergeCell ref="B4:B5"/>
    <mergeCell ref="B174:B175"/>
    <mergeCell ref="C4:C5"/>
    <mergeCell ref="C174:C175"/>
    <mergeCell ref="D4:D5"/>
    <mergeCell ref="D174:D175"/>
    <mergeCell ref="G333:G334"/>
    <mergeCell ref="A333:F334"/>
  </mergeCells>
  <pageMargins left="0.7" right="0.7" top="0.75" bottom="0.75" header="0.3" footer="0.3"/>
  <pageSetup paperSize="9" scale="9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topLeftCell="A27" workbookViewId="0">
      <selection activeCell="A56" sqref="$A56:$XFD56"/>
    </sheetView>
  </sheetViews>
  <sheetFormatPr defaultColWidth="9" defaultRowHeight="13.5"/>
  <cols>
    <col min="2" max="2" width="22.1833333333333" customWidth="1"/>
    <col min="3" max="3" width="21.0916666666667" customWidth="1"/>
    <col min="8" max="8" width="11.9083333333333" customWidth="1"/>
    <col min="9" max="9" width="12.6333333333333" customWidth="1"/>
    <col min="10" max="10" width="17" customWidth="1"/>
    <col min="11" max="11" width="12.8166666666667" customWidth="1"/>
  </cols>
  <sheetData>
    <row r="1" ht="25.5" spans="1:11">
      <c r="A1" s="1" t="s">
        <v>769</v>
      </c>
      <c r="B1" s="1"/>
      <c r="C1" s="1"/>
      <c r="D1" s="1"/>
      <c r="E1" s="1"/>
      <c r="F1" s="1"/>
      <c r="G1" s="1"/>
      <c r="H1" s="2"/>
      <c r="I1" s="2"/>
      <c r="J1" s="2"/>
      <c r="K1" s="2"/>
    </row>
    <row r="2" ht="15" spans="1:11">
      <c r="A2" s="28" t="s">
        <v>12</v>
      </c>
      <c r="B2" s="28"/>
      <c r="C2" s="28"/>
      <c r="D2" s="28"/>
      <c r="E2" s="28"/>
      <c r="F2" s="28"/>
      <c r="G2" s="28"/>
      <c r="H2" s="28"/>
      <c r="I2" s="29" t="s">
        <v>12</v>
      </c>
    </row>
    <row r="3" ht="15" spans="1:11">
      <c r="A3" s="30" t="s">
        <v>13</v>
      </c>
      <c r="B3" s="30"/>
      <c r="C3" s="30"/>
      <c r="D3" s="30"/>
      <c r="E3" s="30"/>
      <c r="F3" s="30"/>
      <c r="G3" s="30"/>
      <c r="H3" s="31"/>
      <c r="I3" s="29" t="s">
        <v>12</v>
      </c>
    </row>
    <row r="4" spans="1:11">
      <c r="A4" s="32" t="s">
        <v>2</v>
      </c>
      <c r="B4" s="32" t="s">
        <v>14</v>
      </c>
      <c r="C4" s="32" t="s">
        <v>15</v>
      </c>
      <c r="D4" s="32" t="s">
        <v>16</v>
      </c>
      <c r="E4" s="32" t="s">
        <v>17</v>
      </c>
      <c r="F4" s="32"/>
      <c r="G4" s="32"/>
    </row>
    <row r="5" spans="1:11">
      <c r="A5" s="32"/>
      <c r="B5" s="32"/>
      <c r="C5" s="32"/>
      <c r="D5" s="32"/>
      <c r="E5" s="32" t="s">
        <v>18</v>
      </c>
      <c r="F5" s="32" t="s">
        <v>19</v>
      </c>
      <c r="G5" s="32" t="s">
        <v>20</v>
      </c>
    </row>
    <row r="6" spans="1:11">
      <c r="A6" s="33" t="s">
        <v>770</v>
      </c>
      <c r="B6" s="33"/>
      <c r="C6" s="33"/>
      <c r="D6" s="33"/>
      <c r="E6" s="33"/>
      <c r="F6" s="33"/>
      <c r="G6" s="33"/>
    </row>
    <row r="7" spans="1:11">
      <c r="A7" s="33" t="s">
        <v>771</v>
      </c>
      <c r="B7" s="33"/>
      <c r="C7" s="33"/>
      <c r="D7" s="33"/>
      <c r="E7" s="33"/>
      <c r="F7" s="33"/>
      <c r="G7" s="33"/>
    </row>
    <row r="8" spans="1:11">
      <c r="A8" s="33" t="s">
        <v>772</v>
      </c>
      <c r="B8" s="33"/>
      <c r="C8" s="33"/>
      <c r="D8" s="33"/>
      <c r="E8" s="33"/>
      <c r="F8" s="33"/>
      <c r="G8" s="33"/>
    </row>
    <row r="9" ht="24" spans="1:11">
      <c r="A9" s="33" t="s">
        <v>5</v>
      </c>
      <c r="B9" s="34" t="s">
        <v>773</v>
      </c>
      <c r="C9" s="34" t="s">
        <v>774</v>
      </c>
      <c r="D9" s="33" t="s">
        <v>86</v>
      </c>
      <c r="E9" s="35">
        <v>12.69</v>
      </c>
      <c r="F9" s="36">
        <v>73.0265</v>
      </c>
      <c r="G9" s="36">
        <f>E9*F9</f>
        <v>926.706285</v>
      </c>
    </row>
    <row r="10" ht="24" spans="1:11">
      <c r="A10" s="33" t="s">
        <v>24</v>
      </c>
      <c r="B10" s="34" t="s">
        <v>775</v>
      </c>
      <c r="C10" s="34" t="s">
        <v>776</v>
      </c>
      <c r="D10" s="33" t="s">
        <v>86</v>
      </c>
      <c r="E10" s="35">
        <v>42.715</v>
      </c>
      <c r="F10" s="36">
        <v>74.1475</v>
      </c>
      <c r="G10" s="36">
        <f>E10*F10</f>
        <v>3167.2104625</v>
      </c>
    </row>
    <row r="11" spans="1:11">
      <c r="A11" s="33" t="s">
        <v>27</v>
      </c>
      <c r="B11" s="34" t="s">
        <v>777</v>
      </c>
      <c r="C11" s="34" t="s">
        <v>778</v>
      </c>
      <c r="D11" s="33" t="s">
        <v>86</v>
      </c>
      <c r="E11" s="35">
        <v>44.3</v>
      </c>
      <c r="F11" s="36">
        <v>95.418</v>
      </c>
      <c r="G11" s="36">
        <f>E11*F11</f>
        <v>4227.0174</v>
      </c>
    </row>
    <row r="12" spans="1:11">
      <c r="A12" s="33" t="s">
        <v>30</v>
      </c>
      <c r="B12" s="34" t="s">
        <v>779</v>
      </c>
      <c r="C12" s="34" t="s">
        <v>780</v>
      </c>
      <c r="D12" s="33" t="s">
        <v>781</v>
      </c>
      <c r="E12" s="35">
        <v>1</v>
      </c>
      <c r="F12" s="36">
        <v>1890.329</v>
      </c>
      <c r="G12" s="36">
        <f>E12*F12</f>
        <v>1890.329</v>
      </c>
    </row>
    <row r="13" spans="1:11">
      <c r="A13" s="33" t="s">
        <v>782</v>
      </c>
      <c r="B13" s="33"/>
      <c r="C13" s="33"/>
      <c r="D13" s="33"/>
      <c r="E13" s="33"/>
      <c r="F13" s="33"/>
      <c r="G13" s="33"/>
    </row>
    <row r="14" spans="1:11">
      <c r="A14" s="33" t="s">
        <v>783</v>
      </c>
      <c r="B14" s="33"/>
      <c r="C14" s="33"/>
      <c r="D14" s="33"/>
      <c r="E14" s="33"/>
      <c r="F14" s="33"/>
      <c r="G14" s="33"/>
    </row>
    <row r="15" spans="1:11">
      <c r="A15" s="33" t="s">
        <v>782</v>
      </c>
      <c r="B15" s="33"/>
      <c r="C15" s="33"/>
      <c r="D15" s="33"/>
      <c r="E15" s="33"/>
      <c r="F15" s="33"/>
      <c r="G15" s="33"/>
    </row>
    <row r="16" spans="1:11">
      <c r="A16" s="33" t="s">
        <v>33</v>
      </c>
      <c r="B16" s="34" t="s">
        <v>784</v>
      </c>
      <c r="C16" s="34" t="s">
        <v>785</v>
      </c>
      <c r="D16" s="33" t="s">
        <v>86</v>
      </c>
      <c r="E16" s="37"/>
      <c r="F16" s="37"/>
      <c r="G16" s="37"/>
    </row>
    <row r="17" spans="1:11">
      <c r="A17" s="33" t="s">
        <v>36</v>
      </c>
      <c r="B17" s="34" t="s">
        <v>786</v>
      </c>
      <c r="C17" s="34" t="s">
        <v>780</v>
      </c>
      <c r="D17" s="33" t="s">
        <v>781</v>
      </c>
      <c r="E17" s="37"/>
      <c r="F17" s="37"/>
      <c r="G17" s="37"/>
    </row>
    <row r="18" spans="1:11">
      <c r="A18" s="33" t="s">
        <v>39</v>
      </c>
      <c r="B18" s="34" t="s">
        <v>787</v>
      </c>
      <c r="C18" s="34" t="s">
        <v>780</v>
      </c>
      <c r="D18" s="33" t="s">
        <v>781</v>
      </c>
      <c r="E18" s="37"/>
      <c r="F18" s="37"/>
      <c r="G18" s="37"/>
    </row>
    <row r="19" spans="1:11">
      <c r="A19" s="33" t="s">
        <v>43</v>
      </c>
      <c r="B19" s="34" t="s">
        <v>788</v>
      </c>
      <c r="C19" s="34" t="s">
        <v>789</v>
      </c>
      <c r="D19" s="33" t="s">
        <v>86</v>
      </c>
      <c r="E19" s="35">
        <v>260.04</v>
      </c>
      <c r="F19" s="36">
        <v>4.104</v>
      </c>
      <c r="G19" s="36">
        <f>E19*F19</f>
        <v>1067.20416</v>
      </c>
    </row>
    <row r="20" spans="1:11">
      <c r="A20" s="33" t="s">
        <v>790</v>
      </c>
      <c r="B20" s="33"/>
      <c r="C20" s="33"/>
      <c r="D20" s="33"/>
      <c r="E20" s="33"/>
      <c r="F20" s="33"/>
      <c r="G20" s="33"/>
    </row>
    <row r="21" spans="1:11">
      <c r="A21" s="33" t="s">
        <v>790</v>
      </c>
      <c r="B21" s="33"/>
      <c r="C21" s="33"/>
      <c r="D21" s="33"/>
      <c r="E21" s="33"/>
      <c r="F21" s="33"/>
      <c r="G21" s="33"/>
    </row>
    <row r="22" spans="1:11">
      <c r="A22" s="33" t="s">
        <v>791</v>
      </c>
      <c r="B22" s="33"/>
      <c r="C22" s="33"/>
      <c r="D22" s="33"/>
      <c r="E22" s="33"/>
      <c r="F22" s="33"/>
      <c r="G22" s="33"/>
    </row>
    <row r="23" spans="1:11">
      <c r="A23" s="33" t="s">
        <v>792</v>
      </c>
      <c r="B23" s="33"/>
      <c r="C23" s="33"/>
      <c r="D23" s="33"/>
      <c r="E23" s="33"/>
      <c r="F23" s="33"/>
      <c r="G23" s="33"/>
    </row>
    <row r="24" spans="1:11">
      <c r="A24" s="8" t="s">
        <v>12</v>
      </c>
      <c r="B24" s="38" t="s">
        <v>12</v>
      </c>
      <c r="C24" s="8" t="s">
        <v>464</v>
      </c>
      <c r="D24" s="8" t="s">
        <v>12</v>
      </c>
      <c r="E24" s="39" t="s">
        <v>12</v>
      </c>
      <c r="F24" s="39" t="s">
        <v>12</v>
      </c>
      <c r="G24" s="36">
        <f>G9+G10+G11+G12+G19</f>
        <v>11278.4673075</v>
      </c>
    </row>
    <row r="26" ht="25.5" spans="1:11">
      <c r="A26" s="12" t="s">
        <v>769</v>
      </c>
      <c r="B26" s="12"/>
      <c r="C26" s="12"/>
      <c r="D26" s="12"/>
      <c r="E26" s="12"/>
      <c r="F26" s="12"/>
      <c r="G26" s="12"/>
      <c r="H26" s="13"/>
      <c r="I26" s="13"/>
      <c r="J26" s="13"/>
      <c r="K26" s="13"/>
    </row>
    <row r="27" ht="15" spans="1:11">
      <c r="A27" s="40" t="s">
        <v>13</v>
      </c>
      <c r="B27" s="40"/>
      <c r="C27" s="40"/>
      <c r="D27" s="40"/>
      <c r="E27" s="40"/>
      <c r="F27" s="40"/>
      <c r="G27" s="40"/>
      <c r="H27" s="40"/>
      <c r="I27" s="40"/>
      <c r="J27" s="5"/>
      <c r="K27" s="5"/>
    </row>
    <row r="28" spans="1:11">
      <c r="A28" s="17" t="s">
        <v>2</v>
      </c>
      <c r="B28" s="17" t="s">
        <v>14</v>
      </c>
      <c r="C28" s="17" t="s">
        <v>15</v>
      </c>
      <c r="D28" s="17" t="s">
        <v>16</v>
      </c>
      <c r="E28" s="17" t="s">
        <v>17</v>
      </c>
      <c r="F28" s="17"/>
      <c r="G28" s="17"/>
    </row>
    <row r="29" spans="1:11">
      <c r="A29" s="17"/>
      <c r="B29" s="17"/>
      <c r="C29" s="17"/>
      <c r="D29" s="17"/>
      <c r="E29" s="17" t="s">
        <v>18</v>
      </c>
      <c r="F29" s="17" t="s">
        <v>19</v>
      </c>
      <c r="G29" s="17" t="s">
        <v>20</v>
      </c>
    </row>
    <row r="30" spans="1:11">
      <c r="A30" s="41" t="s">
        <v>793</v>
      </c>
      <c r="B30" s="41"/>
      <c r="C30" s="41"/>
      <c r="D30" s="41"/>
      <c r="E30" s="41"/>
      <c r="F30" s="41"/>
      <c r="G30" s="41"/>
    </row>
    <row r="31" spans="1:11">
      <c r="A31" s="41" t="s">
        <v>794</v>
      </c>
      <c r="B31" s="41"/>
      <c r="C31" s="41"/>
      <c r="D31" s="41"/>
      <c r="E31" s="41"/>
      <c r="F31" s="41"/>
      <c r="G31" s="41"/>
    </row>
    <row r="32" spans="1:11">
      <c r="A32" s="41" t="s">
        <v>783</v>
      </c>
      <c r="B32" s="41"/>
      <c r="C32" s="41"/>
      <c r="D32" s="41"/>
      <c r="E32" s="41"/>
      <c r="F32" s="41"/>
      <c r="G32" s="41"/>
    </row>
    <row r="33" spans="1:7">
      <c r="A33" s="41" t="s">
        <v>5</v>
      </c>
      <c r="B33" s="42" t="s">
        <v>795</v>
      </c>
      <c r="C33" s="42" t="s">
        <v>796</v>
      </c>
      <c r="D33" s="41" t="s">
        <v>797</v>
      </c>
      <c r="E33" s="43">
        <v>1</v>
      </c>
      <c r="F33" s="44">
        <v>7940.67</v>
      </c>
      <c r="G33" s="44">
        <f>E33*F33</f>
        <v>7940.67</v>
      </c>
    </row>
    <row r="34" spans="1:7">
      <c r="A34" s="41" t="s">
        <v>798</v>
      </c>
      <c r="B34" s="41"/>
      <c r="C34" s="41"/>
      <c r="D34" s="41"/>
      <c r="E34" s="41"/>
      <c r="F34" s="41"/>
      <c r="G34" s="41"/>
    </row>
    <row r="35" spans="1:7">
      <c r="A35" s="41" t="s">
        <v>24</v>
      </c>
      <c r="B35" s="42" t="s">
        <v>799</v>
      </c>
      <c r="C35" s="42" t="s">
        <v>796</v>
      </c>
      <c r="D35" s="41" t="s">
        <v>797</v>
      </c>
      <c r="E35" s="43">
        <v>1</v>
      </c>
      <c r="F35" s="44">
        <v>10239.005</v>
      </c>
      <c r="G35" s="44">
        <f>E35*F35</f>
        <v>10239.005</v>
      </c>
    </row>
    <row r="36" spans="1:7">
      <c r="A36" s="41" t="s">
        <v>27</v>
      </c>
      <c r="B36" s="42" t="s">
        <v>788</v>
      </c>
      <c r="C36" s="42" t="s">
        <v>789</v>
      </c>
      <c r="D36" s="41" t="s">
        <v>86</v>
      </c>
      <c r="E36" s="43">
        <v>3.841</v>
      </c>
      <c r="F36" s="44">
        <v>4.104</v>
      </c>
      <c r="G36" s="44">
        <f>E36*F36</f>
        <v>15.763464</v>
      </c>
    </row>
    <row r="37" spans="1:7">
      <c r="A37" s="41" t="s">
        <v>800</v>
      </c>
      <c r="B37" s="41"/>
      <c r="C37" s="41"/>
      <c r="D37" s="41"/>
      <c r="E37" s="41"/>
      <c r="F37" s="41"/>
      <c r="G37" s="41"/>
    </row>
    <row r="38" spans="1:7">
      <c r="A38" s="41" t="s">
        <v>801</v>
      </c>
      <c r="B38" s="41"/>
      <c r="C38" s="41"/>
      <c r="D38" s="41"/>
      <c r="E38" s="41"/>
      <c r="F38" s="41"/>
      <c r="G38" s="41"/>
    </row>
    <row r="39" spans="1:7">
      <c r="A39" s="41" t="s">
        <v>802</v>
      </c>
      <c r="B39" s="41"/>
      <c r="C39" s="41"/>
      <c r="D39" s="41"/>
      <c r="E39" s="41"/>
      <c r="F39" s="41"/>
      <c r="G39" s="41"/>
    </row>
    <row r="40" ht="24" spans="1:7">
      <c r="A40" s="41" t="s">
        <v>30</v>
      </c>
      <c r="B40" s="42" t="s">
        <v>803</v>
      </c>
      <c r="C40" s="42" t="s">
        <v>804</v>
      </c>
      <c r="D40" s="41" t="s">
        <v>86</v>
      </c>
      <c r="E40" s="43">
        <v>443.338</v>
      </c>
      <c r="F40" s="44">
        <v>11.9415</v>
      </c>
      <c r="G40" s="44">
        <f>E40*F40</f>
        <v>5294.120727</v>
      </c>
    </row>
    <row r="41" spans="1:7">
      <c r="A41" s="41" t="s">
        <v>805</v>
      </c>
      <c r="B41" s="41"/>
      <c r="C41" s="41"/>
      <c r="D41" s="41"/>
      <c r="E41" s="41"/>
      <c r="F41" s="41"/>
      <c r="G41" s="41"/>
    </row>
    <row r="42" spans="1:7">
      <c r="A42" s="41" t="s">
        <v>806</v>
      </c>
      <c r="B42" s="41"/>
      <c r="C42" s="41"/>
      <c r="D42" s="41"/>
      <c r="E42" s="41"/>
      <c r="F42" s="41"/>
      <c r="G42" s="41"/>
    </row>
    <row r="43" spans="1:7">
      <c r="A43" s="41" t="s">
        <v>790</v>
      </c>
      <c r="B43" s="41"/>
      <c r="C43" s="41"/>
      <c r="D43" s="41"/>
      <c r="E43" s="41"/>
      <c r="F43" s="41"/>
      <c r="G43" s="41"/>
    </row>
    <row r="44" spans="1:7">
      <c r="A44" s="41" t="s">
        <v>807</v>
      </c>
      <c r="B44" s="41"/>
      <c r="C44" s="41"/>
      <c r="D44" s="41"/>
      <c r="E44" s="41"/>
      <c r="F44" s="41"/>
      <c r="G44" s="41"/>
    </row>
    <row r="45" spans="1:7">
      <c r="A45" s="41" t="s">
        <v>33</v>
      </c>
      <c r="B45" s="42" t="s">
        <v>808</v>
      </c>
      <c r="C45" s="42" t="s">
        <v>809</v>
      </c>
      <c r="D45" s="41" t="s">
        <v>797</v>
      </c>
      <c r="E45" s="43">
        <v>1</v>
      </c>
      <c r="F45" s="44">
        <v>1031.453</v>
      </c>
      <c r="G45" s="44">
        <f>E45*F45</f>
        <v>1031.453</v>
      </c>
    </row>
    <row r="46" spans="1:7">
      <c r="A46" s="41" t="s">
        <v>810</v>
      </c>
      <c r="B46" s="41"/>
      <c r="C46" s="41"/>
      <c r="D46" s="41"/>
      <c r="E46" s="41"/>
      <c r="F46" s="41"/>
      <c r="G46" s="41"/>
    </row>
    <row r="47" spans="1:7">
      <c r="A47" s="41" t="s">
        <v>36</v>
      </c>
      <c r="B47" s="42" t="s">
        <v>811</v>
      </c>
      <c r="C47" s="42" t="s">
        <v>809</v>
      </c>
      <c r="D47" s="41" t="s">
        <v>797</v>
      </c>
      <c r="E47" s="43">
        <v>1</v>
      </c>
      <c r="F47" s="44">
        <v>94.0785</v>
      </c>
      <c r="G47" s="44">
        <f>E47*F47</f>
        <v>94.0785</v>
      </c>
    </row>
    <row r="48" spans="1:7">
      <c r="A48" s="41" t="s">
        <v>812</v>
      </c>
      <c r="B48" s="41"/>
      <c r="C48" s="41"/>
      <c r="D48" s="41"/>
      <c r="E48" s="41"/>
      <c r="F48" s="41"/>
      <c r="G48" s="41"/>
    </row>
    <row r="49" spans="1:7">
      <c r="A49" s="41" t="s">
        <v>39</v>
      </c>
      <c r="B49" s="42" t="s">
        <v>813</v>
      </c>
      <c r="C49" s="42" t="s">
        <v>809</v>
      </c>
      <c r="D49" s="41" t="s">
        <v>797</v>
      </c>
      <c r="E49" s="43">
        <v>1</v>
      </c>
      <c r="F49" s="44">
        <v>162.83</v>
      </c>
      <c r="G49" s="44">
        <f>E49*F49</f>
        <v>162.83</v>
      </c>
    </row>
    <row r="50" spans="1:7">
      <c r="A50" s="16" t="s">
        <v>12</v>
      </c>
      <c r="B50" s="45" t="s">
        <v>12</v>
      </c>
      <c r="C50" s="16" t="s">
        <v>814</v>
      </c>
      <c r="D50" s="16" t="s">
        <v>12</v>
      </c>
      <c r="E50" s="46"/>
      <c r="F50" s="47" t="s">
        <v>12</v>
      </c>
      <c r="G50" s="44">
        <f>SUM(G33+G35+G36+G40+G45+G47+G49)</f>
        <v>24777.920691</v>
      </c>
    </row>
    <row r="51" spans="1:7">
      <c r="A51" s="16" t="s">
        <v>12</v>
      </c>
      <c r="B51" s="45" t="s">
        <v>12</v>
      </c>
      <c r="C51" s="16" t="s">
        <v>464</v>
      </c>
      <c r="D51" s="16" t="s">
        <v>12</v>
      </c>
      <c r="E51" s="47" t="s">
        <v>12</v>
      </c>
      <c r="F51" s="47" t="s">
        <v>12</v>
      </c>
      <c r="G51" s="44">
        <f>G50</f>
        <v>24777.920691</v>
      </c>
    </row>
    <row r="52" spans="1:7">
      <c r="A52" s="21" t="s">
        <v>768</v>
      </c>
      <c r="B52" s="48"/>
      <c r="C52" s="48"/>
      <c r="D52" s="48"/>
      <c r="E52" s="22"/>
      <c r="F52" s="49">
        <f>G24+G51</f>
        <v>36056.3879985</v>
      </c>
      <c r="G52" s="50"/>
    </row>
    <row r="53" spans="1:7">
      <c r="A53" s="24"/>
      <c r="B53" s="51"/>
      <c r="C53" s="51"/>
      <c r="D53" s="51"/>
      <c r="E53" s="25"/>
      <c r="F53" s="52"/>
      <c r="G53" s="53"/>
    </row>
    <row r="56" spans="1:7">
      <c r="A56" s="27"/>
      <c r="B56" s="27"/>
      <c r="C56" s="27"/>
      <c r="D56" s="27"/>
      <c r="E56" s="27"/>
      <c r="F56" s="27"/>
      <c r="G56" s="27"/>
    </row>
  </sheetData>
  <mergeCells count="41">
    <mergeCell ref="A1:G1"/>
    <mergeCell ref="A2:H2"/>
    <mergeCell ref="A3:G3"/>
    <mergeCell ref="E4:G4"/>
    <mergeCell ref="A6:G6"/>
    <mergeCell ref="A7:G7"/>
    <mergeCell ref="A8:G8"/>
    <mergeCell ref="A13:G13"/>
    <mergeCell ref="A14:G14"/>
    <mergeCell ref="A15:G15"/>
    <mergeCell ref="A20:G20"/>
    <mergeCell ref="A21:G21"/>
    <mergeCell ref="A22:G22"/>
    <mergeCell ref="A23:G23"/>
    <mergeCell ref="A26:G26"/>
    <mergeCell ref="A27:I27"/>
    <mergeCell ref="E28:G28"/>
    <mergeCell ref="A30:G30"/>
    <mergeCell ref="A31:G31"/>
    <mergeCell ref="A32:G32"/>
    <mergeCell ref="A34:G34"/>
    <mergeCell ref="A37:G37"/>
    <mergeCell ref="A38:G38"/>
    <mergeCell ref="A39:G39"/>
    <mergeCell ref="A41:G41"/>
    <mergeCell ref="A42:G42"/>
    <mergeCell ref="A43:G43"/>
    <mergeCell ref="A44:G44"/>
    <mergeCell ref="A46:G46"/>
    <mergeCell ref="A48:G48"/>
    <mergeCell ref="A56:G56"/>
    <mergeCell ref="A4:A5"/>
    <mergeCell ref="A28:A29"/>
    <mergeCell ref="B4:B5"/>
    <mergeCell ref="B28:B29"/>
    <mergeCell ref="C4:C5"/>
    <mergeCell ref="C28:C29"/>
    <mergeCell ref="D4:D5"/>
    <mergeCell ref="D28:D29"/>
    <mergeCell ref="A52:E53"/>
    <mergeCell ref="F52:G5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19" sqref="$A19:$XFD19"/>
    </sheetView>
  </sheetViews>
  <sheetFormatPr defaultColWidth="8.725" defaultRowHeight="13.5" outlineLevelCol="6"/>
  <cols>
    <col min="2" max="2" width="45.1833333333333" customWidth="1"/>
    <col min="3" max="3" width="32.9083333333333" customWidth="1"/>
    <col min="4" max="4" width="15.0916666666667" customWidth="1"/>
    <col min="5" max="5" width="13.275" customWidth="1"/>
    <col min="6" max="6" width="13.0916666666667" customWidth="1"/>
    <col min="7" max="7" width="16.6333333333333" customWidth="1"/>
  </cols>
  <sheetData>
    <row r="1" ht="25.5" spans="1:7">
      <c r="A1" s="1" t="s">
        <v>815</v>
      </c>
      <c r="B1" s="1"/>
      <c r="C1" s="1"/>
      <c r="D1" s="2"/>
      <c r="E1" s="2"/>
      <c r="F1" s="2"/>
      <c r="G1" s="2"/>
    </row>
    <row r="2" ht="19" customHeight="1" spans="1:7">
      <c r="A2" s="3" t="s">
        <v>13</v>
      </c>
      <c r="B2" s="3"/>
      <c r="C2" s="3"/>
      <c r="D2" s="4"/>
      <c r="E2" s="4"/>
      <c r="F2" s="5"/>
      <c r="G2" s="5"/>
    </row>
    <row r="3" spans="1:7">
      <c r="A3" s="6" t="s">
        <v>2</v>
      </c>
      <c r="B3" s="6" t="s">
        <v>15</v>
      </c>
      <c r="C3" s="7" t="s">
        <v>17</v>
      </c>
    </row>
    <row r="4" spans="1:7">
      <c r="A4" s="8" t="s">
        <v>5</v>
      </c>
      <c r="B4" s="8" t="s">
        <v>9</v>
      </c>
      <c r="C4" s="9">
        <v>4100.01</v>
      </c>
    </row>
    <row r="5" spans="1:7">
      <c r="A5" s="8" t="s">
        <v>24</v>
      </c>
      <c r="B5" s="8" t="s">
        <v>816</v>
      </c>
      <c r="C5" s="9">
        <v>2358.85</v>
      </c>
    </row>
    <row r="6" spans="1:7">
      <c r="A6" s="10" t="s">
        <v>817</v>
      </c>
      <c r="B6" s="11"/>
      <c r="C6" s="9">
        <f>SUM(C4:C5)</f>
        <v>6458.86</v>
      </c>
    </row>
    <row r="8" ht="25.5" spans="1:7">
      <c r="A8" s="12" t="s">
        <v>815</v>
      </c>
      <c r="B8" s="12"/>
      <c r="C8" s="12"/>
      <c r="D8" s="13"/>
      <c r="E8" s="13"/>
      <c r="F8" s="13"/>
      <c r="G8" s="13"/>
    </row>
    <row r="9" ht="26" customHeight="1" spans="1:7">
      <c r="A9" s="14" t="s">
        <v>13</v>
      </c>
      <c r="B9" s="14"/>
      <c r="C9" s="14"/>
      <c r="D9" s="15"/>
      <c r="E9" s="15"/>
      <c r="F9" s="15"/>
      <c r="G9" s="15"/>
    </row>
    <row r="10" spans="1:7">
      <c r="A10" s="16" t="s">
        <v>2</v>
      </c>
      <c r="B10" s="16" t="s">
        <v>15</v>
      </c>
      <c r="C10" s="17" t="s">
        <v>17</v>
      </c>
    </row>
    <row r="11" spans="1:7">
      <c r="A11" s="16" t="s">
        <v>5</v>
      </c>
      <c r="B11" s="16" t="s">
        <v>9</v>
      </c>
      <c r="C11" s="18">
        <v>732.48</v>
      </c>
    </row>
    <row r="12" spans="1:7">
      <c r="A12" s="16" t="s">
        <v>24</v>
      </c>
      <c r="B12" s="16" t="s">
        <v>816</v>
      </c>
      <c r="C12" s="18">
        <v>659.3</v>
      </c>
    </row>
    <row r="13" spans="1:7">
      <c r="A13" s="19" t="s">
        <v>817</v>
      </c>
      <c r="B13" s="20"/>
      <c r="C13" s="18">
        <f>SUM(C11:C12)</f>
        <v>1391.78</v>
      </c>
    </row>
    <row r="15" spans="1:7">
      <c r="A15" s="21" t="s">
        <v>768</v>
      </c>
      <c r="B15" s="22"/>
      <c r="C15" s="23">
        <f>C6+C13</f>
        <v>7850.64</v>
      </c>
    </row>
    <row r="16" spans="1:7">
      <c r="A16" s="24"/>
      <c r="B16" s="25"/>
      <c r="C16" s="26"/>
    </row>
    <row r="19" spans="1:3">
      <c r="A19" s="27"/>
      <c r="B19" s="27"/>
      <c r="C19" s="27"/>
    </row>
  </sheetData>
  <mergeCells count="9">
    <mergeCell ref="A1:C1"/>
    <mergeCell ref="A2:C2"/>
    <mergeCell ref="A6:B6"/>
    <mergeCell ref="A8:C8"/>
    <mergeCell ref="A9:C9"/>
    <mergeCell ref="A13:B13"/>
    <mergeCell ref="A19:C19"/>
    <mergeCell ref="C15:C16"/>
    <mergeCell ref="A15:B1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工程项目造价审核汇总表</vt:lpstr>
      <vt:lpstr>分部分项工程量清单与计价表</vt:lpstr>
      <vt:lpstr>单价措施项目清单与计价表</vt:lpstr>
      <vt:lpstr>总价措施项目清单与计价表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杨文剑</dc:creator>
  <cp:lastModifiedBy>沈琰</cp:lastModifiedBy>
  <dcterms:created xsi:type="dcterms:W3CDTF">2023-05-12T11:15:00Z</dcterms:created>
  <dcterms:modified xsi:type="dcterms:W3CDTF">2026-01-23T01:12:07Z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FCB837A9B2774E0195CB98A9B491F7EB_13</vt:lpwstr>
  </property>
  <property fmtid="{D5CDD505-2E9C-101B-9397-08002B2CF9AE}" pid="4" name="CalculationRule">
    <vt:i4>0</vt:i4>
  </property>
</Properties>
</file>